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2_2025/Con formula/"/>
    </mc:Choice>
  </mc:AlternateContent>
  <xr:revisionPtr revIDLastSave="859" documentId="11_712C0200C0D8852F8FA22A768A58798EC91CFC0D" xr6:coauthVersionLast="47" xr6:coauthVersionMax="47" xr10:uidLastSave="{EC0B78C2-119D-4ACA-8935-09148A9EB7A4}"/>
  <bookViews>
    <workbookView xWindow="-120" yWindow="-120" windowWidth="24240" windowHeight="13140" firstSheet="6" activeTab="1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9" i="12" l="1"/>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alcChain>
</file>

<file path=xl/sharedStrings.xml><?xml version="1.0" encoding="utf-8"?>
<sst xmlns="http://schemas.openxmlformats.org/spreadsheetml/2006/main" count="2613" uniqueCount="666">
  <si>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</si>
  <si>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</si>
  <si>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</si>
  <si>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</si>
  <si>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</si>
  <si>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</si>
  <si>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</si>
  <si>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</si>
  <si>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</si>
  <si>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</si>
  <si>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</si>
  <si>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</si>
  <si>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</si>
  <si>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</si>
  <si>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</si>
  <si>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</si>
  <si>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</si>
  <si>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</si>
  <si>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</si>
  <si>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</si>
  <si>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</si>
  <si>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</si>
  <si>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</si>
  <si>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</si>
  <si>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</si>
  <si>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</si>
  <si>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</si>
  <si>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</si>
  <si>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</si>
  <si>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</si>
  <si>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</si>
  <si>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</si>
  <si>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</si>
  <si>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</si>
  <si>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</si>
  <si>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</si>
  <si>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</si>
  <si>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</si>
  <si>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</si>
  <si>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</si>
  <si>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</si>
  <si>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</si>
  <si>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</si>
  <si>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</si>
  <si>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</si>
  <si>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</si>
  <si>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</si>
  <si>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</si>
  <si>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</si>
  <si>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</si>
  <si>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</si>
  <si>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</si>
  <si>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</si>
  <si>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</si>
  <si>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</si>
  <si>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</si>
  <si>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</si>
  <si>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</si>
  <si>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</si>
  <si>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</si>
  <si>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</si>
  <si>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</si>
  <si>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</si>
  <si>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</si>
  <si>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</si>
  <si>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</si>
  <si>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</si>
  <si>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</si>
  <si>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</si>
  <si>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</si>
  <si>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</si>
  <si>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</si>
  <si>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</si>
  <si>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</si>
  <si>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</si>
  <si>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</si>
  <si>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</si>
  <si>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</si>
  <si>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</si>
  <si>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</si>
  <si>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</si>
  <si>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</si>
  <si>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</si>
  <si>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</si>
  <si>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</si>
  <si>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</si>
  <si>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</si>
  <si>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</si>
  <si>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</si>
  <si>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</si>
  <si>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</si>
  <si>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</si>
  <si>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</si>
  <si>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</si>
  <si>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</si>
  <si>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</si>
  <si>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</si>
  <si>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</si>
  <si>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</si>
  <si>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</si>
  <si>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</si>
  <si>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</si>
  <si>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</si>
  <si>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</si>
  <si>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</si>
  <si>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</si>
  <si>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</si>
  <si>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</si>
  <si>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</si>
  <si>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</si>
  <si>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</si>
  <si>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</si>
  <si>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</si>
  <si>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</si>
  <si>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</si>
  <si>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</si>
  <si>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</si>
  <si>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</si>
  <si>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</si>
  <si>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</si>
  <si>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</si>
  <si>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</si>
  <si>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</si>
  <si>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</si>
  <si>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</si>
  <si>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</si>
  <si>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</si>
  <si>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</si>
  <si>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</si>
  <si>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</si>
  <si>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</si>
  <si>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</si>
  <si>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</si>
  <si>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</si>
  <si>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</si>
  <si>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</si>
  <si>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</si>
  <si>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</si>
  <si>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</si>
  <si>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</si>
  <si>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</si>
  <si>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</si>
  <si>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</si>
  <si>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</si>
  <si>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</si>
  <si>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</si>
  <si>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</si>
  <si>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</si>
  <si>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</si>
  <si>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</si>
  <si>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</si>
  <si>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</si>
  <si>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</si>
  <si>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</si>
  <si>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</si>
  <si>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</si>
  <si>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</si>
  <si>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</si>
  <si>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</si>
  <si>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</si>
  <si>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</si>
  <si>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</si>
  <si>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</si>
  <si>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</si>
  <si>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</si>
  <si>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</si>
  <si>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</si>
  <si>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</si>
  <si>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</si>
  <si>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</si>
  <si>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</si>
  <si>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</si>
  <si>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</si>
  <si>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Secretaría Ejecutiva</t>
  </si>
  <si>
    <t>3 Impresiones de vinil autoadherible</t>
  </si>
  <si>
    <t>Logotipo institucional en vehículo oficial</t>
  </si>
  <si>
    <t>Posicionamiento institucional</t>
  </si>
  <si>
    <t>Mejorar el posicionamiento del IEEG, para ser percibido como un ente profesional y eficaz, a través de información veraz, oportuna y accesible.</t>
  </si>
  <si>
    <t xml:space="preserve">Estado de Guanajuato </t>
  </si>
  <si>
    <t>Estado de Guanajuato</t>
  </si>
  <si>
    <t>Impresión de lona 0.80x1.80 m</t>
  </si>
  <si>
    <t>Asambleas de organizaciones interesadas en constituir un partido político local en Guanajuato</t>
  </si>
  <si>
    <t xml:space="preserve">Programa de promoción y difusión del régimen de partidos políticos y fortalecimiento de la imagen institucional. </t>
  </si>
  <si>
    <t>Panel: Rendición de cuentas de los partidos políticos desúes del PEL 2023-2024, y Plan de Trabajo con vistas al PELO 2026-2027</t>
  </si>
  <si>
    <t>Programa de promoción y difusión del régimen de partidos políticos y fortalecimiento de la imagen institucional.</t>
  </si>
  <si>
    <t>Personificadores</t>
  </si>
  <si>
    <t>Panel: Rendición de cuentas de los partidos políticos desúes del PEL 2023-2024, y Plan de Trabajo con vistas al PELO 2026-2028</t>
  </si>
  <si>
    <t>Impresión en tela para escenografía</t>
  </si>
  <si>
    <t>Panel: Rendición de cuentas de los partidos políticos desúes del PEL 2023-2024, y Plan de Trabajo con vistas al PELO 2026-2029</t>
  </si>
  <si>
    <t>Capelo</t>
  </si>
  <si>
    <t>Panel: Rendición de cuentas de los partidos políticos desúes del PEL 2023-2024, y Plan de Trabajo con vistas al PELO 2026-2030</t>
  </si>
  <si>
    <t>Impresión de 5000 trípticos (5 diseños) y 25 carteles (1 diseño)</t>
  </si>
  <si>
    <t>Posicionamiento Institucional</t>
  </si>
  <si>
    <t>Banner, impresión de lona</t>
  </si>
  <si>
    <t>Capacitación "Violencia política contra las mujeres en razón de género"</t>
  </si>
  <si>
    <t>Libretas y bolígrafos de plástico biodegradable</t>
  </si>
  <si>
    <t>Presentación de agendas políticas de personas electas pertenecientes a grupos de atención prioritaria.</t>
  </si>
  <si>
    <t xml:space="preserve">Contribuir al fortalecimiento de la cultura cívica y a la construcción de una ciudadanía participativa desde una perspectiva incluyente.  </t>
  </si>
  <si>
    <t>Banner tipo araña. Impresión de lona 0.80x1.80 m</t>
  </si>
  <si>
    <t>Curso: Medios de impugnación en materia electoral"</t>
  </si>
  <si>
    <t>Programa de promoción y difusión del régimen de partidos políticos y fortalecimiento de la imagen institucional. Foro con partidos políticos</t>
  </si>
  <si>
    <t>Unidad Técnica de Igualdad de Género y No Discriminación</t>
  </si>
  <si>
    <t>Impresión de poster</t>
  </si>
  <si>
    <t>Inclusión laboral</t>
  </si>
  <si>
    <t>Inclusión para personas con discapacidad auditiva</t>
  </si>
  <si>
    <t>Diseñar, implementar y dar seguimiento a las acciones y proyectos encaminados hacia la igualdad de oportunidades.</t>
  </si>
  <si>
    <t>Promover la inclusión y la accesibilidad, facilitando la comunicación y el apoyo a personas con discapacidad auditiva en eventos institucionales.</t>
  </si>
  <si>
    <t>Unidad Técnica del Voto de los Guanajuatenses Residentes en el Extranjero</t>
  </si>
  <si>
    <t>Publicidad</t>
  </si>
  <si>
    <t xml:space="preserve">Difusión en redes sociales </t>
  </si>
  <si>
    <t>Estrategia de Promoción y Difusión del Voto de Guanajuatenses Residentes en el Extanjero</t>
  </si>
  <si>
    <t>Difundir la Estrategia de Promoción y Difusión del Voto de  Guanajuatenses Residentes en el Extanjero.</t>
  </si>
  <si>
    <t>Estrategia de Promoción y Difusión del Voto de  Guanajuatenses Residentes en el Extanjero</t>
  </si>
  <si>
    <t xml:space="preserve">Estados Unidos </t>
  </si>
  <si>
    <t>Bolsa Massie, cilindro Lemn, cilindro parvo</t>
  </si>
  <si>
    <t>Dipticos Inglés</t>
  </si>
  <si>
    <t>Dipticos Español</t>
  </si>
  <si>
    <t>Dirección de Cultura Política y Electoral</t>
  </si>
  <si>
    <t>otros</t>
  </si>
  <si>
    <t>Carteles</t>
  </si>
  <si>
    <t>Murales por la democracia</t>
  </si>
  <si>
    <t>Convocatoria del concurso Murales por la democracia</t>
  </si>
  <si>
    <t>Difusión</t>
  </si>
  <si>
    <t>Servicio de producción sonora de audio cuento</t>
  </si>
  <si>
    <t>Producción del audio cuento CONVIVIENDO</t>
  </si>
  <si>
    <t>Seguimiento al programa atención a las infancias y adolecencias en Guanajuato</t>
  </si>
  <si>
    <t>Convocatoria de concurso de debate juvenil para invitar a las y los adolecentes a participar</t>
  </si>
  <si>
    <t>Ejecutar el programa de atención a infancias y adolecencias del Estado de Guanajuato</t>
  </si>
  <si>
    <t>Spot promocional</t>
  </si>
  <si>
    <t>Difusión de convocatoria concurso Murales por la democracia en radio, tv y redes sociales</t>
  </si>
  <si>
    <t>Folletos</t>
  </si>
  <si>
    <t>Boletín de novedades editoriales enero-junio 2025</t>
  </si>
  <si>
    <t>Cumplimiento objetivo estratégico E2.4 Publicar obras editoriales</t>
  </si>
  <si>
    <t>Servicio de publicidad movil</t>
  </si>
  <si>
    <t xml:space="preserve">Difusión de convocatoria concurso Murales por la democracia </t>
  </si>
  <si>
    <t>Difusión convocatoría concurso Murales por la democracia</t>
  </si>
  <si>
    <t>Promocionales</t>
  </si>
  <si>
    <t>Debate juvenil 2025</t>
  </si>
  <si>
    <t>Ganadores del primer concurso Debate juvenil 2025</t>
  </si>
  <si>
    <t>Revista</t>
  </si>
  <si>
    <t>Elaborar revista cientifica del IEEG</t>
  </si>
  <si>
    <t>Cumplimiento objetivo estratégico 2.3 y 2.4  Elaborar revista científica del IEEG  y publicar obras editoriales</t>
  </si>
  <si>
    <t>Impresión de carteles para difusión convocatoria IEEG</t>
  </si>
  <si>
    <t>Cumplimiento objetico 2.4 Publicar obras editoriales</t>
  </si>
  <si>
    <t xml:space="preserve">Coordinación de Comunicación y Difusión </t>
  </si>
  <si>
    <t xml:space="preserve">INSERCIÓN </t>
  </si>
  <si>
    <t xml:space="preserve">PERIÓDICO AM </t>
  </si>
  <si>
    <t>Difusión de Campaña Institucional</t>
  </si>
  <si>
    <t xml:space="preserve">Coordinación de comunicación y Difusión </t>
  </si>
  <si>
    <t>IMPRESIÓN</t>
  </si>
  <si>
    <t xml:space="preserve">MERCADO DE IDEAS </t>
  </si>
  <si>
    <t xml:space="preserve">BANNER </t>
  </si>
  <si>
    <t xml:space="preserve">POLÉMICA GUANAJUATO </t>
  </si>
  <si>
    <t xml:space="preserve">ADMINISTRACIÓN DIGITAL </t>
  </si>
  <si>
    <t xml:space="preserve">RED MULTIMEDIA </t>
  </si>
  <si>
    <t>BANNER</t>
  </si>
  <si>
    <t xml:space="preserve">IMPACTO GUANAJUATO </t>
  </si>
  <si>
    <t>POPLAB</t>
  </si>
  <si>
    <t xml:space="preserve">RADIO FÓRMULA BAJÍO </t>
  </si>
  <si>
    <t xml:space="preserve">PERIODISMO EN REDES </t>
  </si>
  <si>
    <t>KUALI</t>
  </si>
  <si>
    <t xml:space="preserve">LA RONCHA DEL BAJÍO </t>
  </si>
  <si>
    <t>CÓDIGOS NEWS</t>
  </si>
  <si>
    <t xml:space="preserve">REPUNTE NOTICIAS </t>
  </si>
  <si>
    <t>HORA 24</t>
  </si>
  <si>
    <t xml:space="preserve">EL HERALDO DE LEÓN </t>
  </si>
  <si>
    <t xml:space="preserve">CANCHA POLÍTICA </t>
  </si>
  <si>
    <t>NOTUS</t>
  </si>
  <si>
    <t>GUANAJUATO EXTRA</t>
  </si>
  <si>
    <t xml:space="preserve">QUADRATÍN </t>
  </si>
  <si>
    <t xml:space="preserve">GTOTRAVEL </t>
  </si>
  <si>
    <t xml:space="preserve">ÁGORA </t>
  </si>
  <si>
    <t>EXPRESA TV</t>
  </si>
  <si>
    <t xml:space="preserve">IGETEO </t>
  </si>
  <si>
    <t xml:space="preserve">EQUISGENTE </t>
  </si>
  <si>
    <t>VOZES GTU</t>
  </si>
  <si>
    <t>PUBLICIDAD EN TRANSPORTE</t>
  </si>
  <si>
    <t xml:space="preserve">PROYECTA </t>
  </si>
  <si>
    <t xml:space="preserve">ENLACEL DIGITAL </t>
  </si>
  <si>
    <t xml:space="preserve">CORREDOR INFORMATIVO </t>
  </si>
  <si>
    <t xml:space="preserve">MOSAICO INFORMARTIVO </t>
  </si>
  <si>
    <t xml:space="preserve">AL INSTANTE BAJÍO </t>
  </si>
  <si>
    <t xml:space="preserve">OBSERVATORIO INFORMATIVO </t>
  </si>
  <si>
    <t xml:space="preserve">VERDADES </t>
  </si>
  <si>
    <t xml:space="preserve">KIOSKO DE LA HISTORIA </t>
  </si>
  <si>
    <t xml:space="preserve">PERIODISTAS DE GUANAJUATO </t>
  </si>
  <si>
    <t>PLATINO NEWS</t>
  </si>
  <si>
    <t xml:space="preserve">ES LO COTIDIANO </t>
  </si>
  <si>
    <t xml:space="preserve">CARACOL EN MOVIMIENTO </t>
  </si>
  <si>
    <t xml:space="preserve">NUEVO ENFOQUE </t>
  </si>
  <si>
    <t xml:space="preserve">IMPRENTA JM </t>
  </si>
  <si>
    <t xml:space="preserve">IMPRESIÓN </t>
  </si>
  <si>
    <t xml:space="preserve">ARTE Y COLOR </t>
  </si>
  <si>
    <t>Arte y Color Digital S.A. de C.V.</t>
  </si>
  <si>
    <t>ACD061123CD4</t>
  </si>
  <si>
    <t>Artículo 7 Fracción IX y Artículo 48 de la Ley de Contrataciones Públicas para el Estado de Guanajuato</t>
  </si>
  <si>
    <t>Calidad en el servicio</t>
  </si>
  <si>
    <t>ABC DISPLAYS</t>
  </si>
  <si>
    <t>Omar</t>
  </si>
  <si>
    <t>González</t>
  </si>
  <si>
    <t>Guzmán</t>
  </si>
  <si>
    <t>GOGO760610585</t>
  </si>
  <si>
    <t>Imprenta JM SA de CV</t>
  </si>
  <si>
    <t>LSO1306189R5</t>
  </si>
  <si>
    <t>ACD061123CD5</t>
  </si>
  <si>
    <t>ACD061123CD6</t>
  </si>
  <si>
    <t>ACD061123CD7</t>
  </si>
  <si>
    <t>ACD061123CD8</t>
  </si>
  <si>
    <t>Impresos del Bajío S.A. de C.V.</t>
  </si>
  <si>
    <t>IBA990826GQA</t>
  </si>
  <si>
    <t>Victor Manuel Otero Morales</t>
  </si>
  <si>
    <t xml:space="preserve">Victor Manuel </t>
  </si>
  <si>
    <t>Otero</t>
  </si>
  <si>
    <t>Morales</t>
  </si>
  <si>
    <t>OEMV990807MJ9</t>
  </si>
  <si>
    <t>ASA Impresiones Publicitarias S.A de C.V</t>
  </si>
  <si>
    <t>AIP950225Q57</t>
  </si>
  <si>
    <t>Imprenta JM S.A. de C.V.</t>
  </si>
  <si>
    <t>IJM030410GY1</t>
  </si>
  <si>
    <t>Artículo 7 Fracción IX y Artículo 93 de la Ley de Contrataciones Públicas para el Estado de Guanajuato</t>
  </si>
  <si>
    <t>Josefina Araceli Padilla González</t>
  </si>
  <si>
    <t>Josefina Araceli</t>
  </si>
  <si>
    <t xml:space="preserve">Padilla </t>
  </si>
  <si>
    <t>PAGJ640827730</t>
  </si>
  <si>
    <t>Sonia Andreas Ruíz Rincón</t>
  </si>
  <si>
    <t xml:space="preserve">Sonia </t>
  </si>
  <si>
    <t>Ruíz</t>
  </si>
  <si>
    <t>Rincón</t>
  </si>
  <si>
    <t>RURS880923IS3</t>
  </si>
  <si>
    <t>Irma Gómez Cazares</t>
  </si>
  <si>
    <t xml:space="preserve">Irma </t>
  </si>
  <si>
    <t>Gómez</t>
  </si>
  <si>
    <t>Cazares</t>
  </si>
  <si>
    <t>GOCI820323EM0</t>
  </si>
  <si>
    <t>Arte y color digital</t>
  </si>
  <si>
    <t>Rosa Isela Gómez Juárez</t>
  </si>
  <si>
    <t xml:space="preserve">Rosa Isela </t>
  </si>
  <si>
    <t>Juárez</t>
  </si>
  <si>
    <t>GOJR7706066R4</t>
  </si>
  <si>
    <t>Perla Patricia Sánchez Pineda</t>
  </si>
  <si>
    <t>Perla Patricia</t>
  </si>
  <si>
    <t>Sánchez</t>
  </si>
  <si>
    <t>Pineda</t>
  </si>
  <si>
    <t>SAPP850525K28</t>
  </si>
  <si>
    <t>Rosendo Francisco Arroniz Martínez</t>
  </si>
  <si>
    <t>Rosendo Francisco</t>
  </si>
  <si>
    <t>Arroniz</t>
  </si>
  <si>
    <t>Martínez</t>
  </si>
  <si>
    <t>AOMR530426AIA</t>
  </si>
  <si>
    <t>GESAR</t>
  </si>
  <si>
    <t>GES140214PQ8</t>
  </si>
  <si>
    <t xml:space="preserve">EDITORIAL MARTINICA S.A. DE C.V. </t>
  </si>
  <si>
    <t>EMA150928HCA</t>
  </si>
  <si>
    <t xml:space="preserve">JOSÉ LUIS HERNÁNDEZ </t>
  </si>
  <si>
    <t xml:space="preserve">JOSÉ LUIS </t>
  </si>
  <si>
    <t xml:space="preserve">HERNÁNDEZ </t>
  </si>
  <si>
    <t xml:space="preserve">AGUILAR </t>
  </si>
  <si>
    <t>HEAL660813JE7</t>
  </si>
  <si>
    <t xml:space="preserve">ADOLFO MANRIQUEZ </t>
  </si>
  <si>
    <t xml:space="preserve">ADOLFO </t>
  </si>
  <si>
    <t xml:space="preserve">MANRIQUEZ </t>
  </si>
  <si>
    <t xml:space="preserve">MACÍAS </t>
  </si>
  <si>
    <t>MAMA710920RR0</t>
  </si>
  <si>
    <t>RMU061212CRA</t>
  </si>
  <si>
    <t>J. NORBERTO SALDAÑA ZAPATA</t>
  </si>
  <si>
    <t xml:space="preserve">J. NORBERTO </t>
  </si>
  <si>
    <t xml:space="preserve">SALDAÑA </t>
  </si>
  <si>
    <t>ZAPATA</t>
  </si>
  <si>
    <t>SAZJ800606AA0</t>
  </si>
  <si>
    <t>LABORATORIO DE PERIODISMO Y OPINIÓN S.C.</t>
  </si>
  <si>
    <t>LPO19012UA8</t>
  </si>
  <si>
    <t>INFORMULA S.A. DE C.V.V</t>
  </si>
  <si>
    <t>INF020801JE1</t>
  </si>
  <si>
    <t xml:space="preserve">JUAN ARTURO VELÁZQUEZ </t>
  </si>
  <si>
    <t xml:space="preserve">JUAN ARTURO </t>
  </si>
  <si>
    <t xml:space="preserve">VELÁZQUEZ </t>
  </si>
  <si>
    <t xml:space="preserve">LÓPEZ </t>
  </si>
  <si>
    <t>VELJ920715IF1</t>
  </si>
  <si>
    <t xml:space="preserve">CARLOS ALBERTO GARCÍA </t>
  </si>
  <si>
    <t xml:space="preserve">CARLOS ALBERTO </t>
  </si>
  <si>
    <t xml:space="preserve">GARCÍA </t>
  </si>
  <si>
    <t xml:space="preserve">BALANDRÁN </t>
  </si>
  <si>
    <t>GABC770701968</t>
  </si>
  <si>
    <t xml:space="preserve">JOSÉ ANTONIO CANO </t>
  </si>
  <si>
    <t xml:space="preserve">JOSÉ ANTONIO </t>
  </si>
  <si>
    <t xml:space="preserve">CANO </t>
  </si>
  <si>
    <t xml:space="preserve">BARAJAS </t>
  </si>
  <si>
    <t>CABA660117485</t>
  </si>
  <si>
    <t>ANDRES GUARDIOLA GARCÍA</t>
  </si>
  <si>
    <t>ANDRES GUARDIOLA</t>
  </si>
  <si>
    <t xml:space="preserve">GÓMEZ </t>
  </si>
  <si>
    <t>GUGA720930T13</t>
  </si>
  <si>
    <t xml:space="preserve">JORGE MARTÍNEZ </t>
  </si>
  <si>
    <t>JORGE</t>
  </si>
  <si>
    <t xml:space="preserve">MARTÍNEZ </t>
  </si>
  <si>
    <t>LIZÁRRAGA</t>
  </si>
  <si>
    <t>MALJ800810U86</t>
  </si>
  <si>
    <t xml:space="preserve">JUÁREZ </t>
  </si>
  <si>
    <t>GONZÁLEZ</t>
  </si>
  <si>
    <t>JUGC770303G69</t>
  </si>
  <si>
    <t xml:space="preserve">EL HERALDO DE LEON COMPAÑÍA EDITORIAL S. DE R.L. DE C.V. </t>
  </si>
  <si>
    <t>HLE570430F53</t>
  </si>
  <si>
    <t>SOFÍA NEGRETE</t>
  </si>
  <si>
    <t xml:space="preserve">SOFÍA </t>
  </si>
  <si>
    <t xml:space="preserve">NEGRETE </t>
  </si>
  <si>
    <t xml:space="preserve">CUÉLLAR </t>
  </si>
  <si>
    <t>NECS8004285DA</t>
  </si>
  <si>
    <t>MARIO ESAÚ GONZÁLEZ</t>
  </si>
  <si>
    <t xml:space="preserve">MARIO ESAÚ </t>
  </si>
  <si>
    <t xml:space="preserve">GONZÁLEZ </t>
  </si>
  <si>
    <t xml:space="preserve">FUENTES </t>
  </si>
  <si>
    <t>GOFM810919S6A</t>
  </si>
  <si>
    <t>ALEJANDRO GARRIGOS</t>
  </si>
  <si>
    <t xml:space="preserve">ALEJANDRO </t>
  </si>
  <si>
    <t xml:space="preserve">GARRIGOS </t>
  </si>
  <si>
    <t xml:space="preserve">ROJAS </t>
  </si>
  <si>
    <t>GARA8503094V1</t>
  </si>
  <si>
    <t>BALENMEX MARKETING Y PUBLICIDAD SA DE CV</t>
  </si>
  <si>
    <t>BMP220803NB9</t>
  </si>
  <si>
    <t>JOSÉ DAVID ZACARÍAS</t>
  </si>
  <si>
    <t xml:space="preserve">JOSÉ DAVID </t>
  </si>
  <si>
    <t>ZACARÍAS</t>
  </si>
  <si>
    <t>TIQUET</t>
  </si>
  <si>
    <t>ZATD8008301V4</t>
  </si>
  <si>
    <t xml:space="preserve">INFORMATIVO ÁGORA S.S. DE C.V. </t>
  </si>
  <si>
    <t>IAG141027IW4</t>
  </si>
  <si>
    <t xml:space="preserve">TELECABLE DE TAMAYO S.A. DE C.V. </t>
  </si>
  <si>
    <t>TTA000802JIA</t>
  </si>
  <si>
    <t>IGETEO</t>
  </si>
  <si>
    <t>IGE1002235H6</t>
  </si>
  <si>
    <t xml:space="preserve">EQUISGENTE . S.C. </t>
  </si>
  <si>
    <t>EQU2302077K9</t>
  </si>
  <si>
    <t>JAVIER HUERTA</t>
  </si>
  <si>
    <t>JAVIER</t>
  </si>
  <si>
    <t xml:space="preserve">HUERTA </t>
  </si>
  <si>
    <t xml:space="preserve">LUNA </t>
  </si>
  <si>
    <t>HULJ90071QA</t>
  </si>
  <si>
    <t>ROSA ISELA GÓMEZ JUAREZ</t>
  </si>
  <si>
    <t xml:space="preserve">ROSA ISELA </t>
  </si>
  <si>
    <t>GOJR770666R4</t>
  </si>
  <si>
    <t>SATURNINO JIMÉNEZ</t>
  </si>
  <si>
    <t xml:space="preserve">SATURNINO </t>
  </si>
  <si>
    <t xml:space="preserve">JIMÉNEZ </t>
  </si>
  <si>
    <t xml:space="preserve">RAMÍREZ </t>
  </si>
  <si>
    <t>JIRS661129286</t>
  </si>
  <si>
    <t>RAFAEL MEDINA</t>
  </si>
  <si>
    <t xml:space="preserve">RAFAEL </t>
  </si>
  <si>
    <t xml:space="preserve">MEDINA </t>
  </si>
  <si>
    <t xml:space="preserve">ARREDONDO </t>
  </si>
  <si>
    <t>MEAX871007HJA</t>
  </si>
  <si>
    <t>JUAN MANUEL ÁLVAREZ</t>
  </si>
  <si>
    <t xml:space="preserve">JUAN MANUEL </t>
  </si>
  <si>
    <t xml:space="preserve">ÁLVAREZ </t>
  </si>
  <si>
    <t>AAHJ610103IVO</t>
  </si>
  <si>
    <t xml:space="preserve">JUAN LUIS NEGRETE </t>
  </si>
  <si>
    <t xml:space="preserve">JUAN LUIS </t>
  </si>
  <si>
    <t xml:space="preserve">TOLEDO </t>
  </si>
  <si>
    <t>NETJ750116ILO</t>
  </si>
  <si>
    <t>ALFREDO SALVADOR CONTRERAS</t>
  </si>
  <si>
    <t xml:space="preserve">ALFREDO SALVADOR </t>
  </si>
  <si>
    <t xml:space="preserve">CONTERAS </t>
  </si>
  <si>
    <t xml:space="preserve">ROMERO </t>
  </si>
  <si>
    <t>CORA471124QF5</t>
  </si>
  <si>
    <t xml:space="preserve">LEOPOLDO CANO </t>
  </si>
  <si>
    <t xml:space="preserve">LEOPOLDO </t>
  </si>
  <si>
    <t>CABL480131KX9</t>
  </si>
  <si>
    <t xml:space="preserve">FIDEL RAMÍREZ </t>
  </si>
  <si>
    <t xml:space="preserve">FIDEL </t>
  </si>
  <si>
    <t xml:space="preserve">GUERRA </t>
  </si>
  <si>
    <t>FAGF6208213L8</t>
  </si>
  <si>
    <t xml:space="preserve">CARLOS ALBERTO STEPANENKO </t>
  </si>
  <si>
    <t xml:space="preserve">IVÁN MARTÍNEZ </t>
  </si>
  <si>
    <t xml:space="preserve">IVÁN </t>
  </si>
  <si>
    <t xml:space="preserve">STEPANENKO </t>
  </si>
  <si>
    <t>SEJI570829RVA</t>
  </si>
  <si>
    <t xml:space="preserve">MARTÍN AURELIO </t>
  </si>
  <si>
    <t xml:space="preserve">DIEGO </t>
  </si>
  <si>
    <t xml:space="preserve">RODRÍGUEZ </t>
  </si>
  <si>
    <t>DIRM7210115U4</t>
  </si>
  <si>
    <t>CENTRO TLACUILO S.C.</t>
  </si>
  <si>
    <t>CTL091201H84</t>
  </si>
  <si>
    <t>URIEL ADRIÁN CÁZAREZ</t>
  </si>
  <si>
    <t xml:space="preserve">URIEL ADRIÁN </t>
  </si>
  <si>
    <t xml:space="preserve">CÁZAREZ </t>
  </si>
  <si>
    <t xml:space="preserve">CHACÓN </t>
  </si>
  <si>
    <t xml:space="preserve">CACU74120641A </t>
  </si>
  <si>
    <t>NUEVO ENFOQUE S. DE R.L. DE C.V.</t>
  </si>
  <si>
    <t>NEN110204M29</t>
  </si>
  <si>
    <t>CARLOS ALBERTO JUÁREZ</t>
  </si>
  <si>
    <t xml:space="preserve">IMPRENTA J.P S.S DE C.V </t>
  </si>
  <si>
    <t>IJM-030410GY1</t>
  </si>
  <si>
    <t xml:space="preserve">ARTE Y COLOR DIGITAL, S.A DE C.V. </t>
  </si>
  <si>
    <t>JUAN MANUEL ALVAREZ</t>
  </si>
  <si>
    <t xml:space="preserve">Difusión por radio, televisión y otros medios de mensajes sobre programas y actividades gubernamentales </t>
  </si>
  <si>
    <t>Servicio de comunicación social y publicidad</t>
  </si>
  <si>
    <t>Servicio de creación y difusión de contenido exclusivamente a través de internet</t>
  </si>
  <si>
    <t xml:space="preserve">Impresión y elaboración de publicaciones oficiales y de información en general para difusión </t>
  </si>
  <si>
    <t xml:space="preserve">Servicios de apoyo administrativo, fotocopiado e impresión </t>
  </si>
  <si>
    <t xml:space="preserve">SERVICIOS DE COMUNICACIÓN SOCIAL Y PUBLICIDAD </t>
  </si>
  <si>
    <t xml:space="preserve">Difusión por medios alternativos sobre programas y actividades gubernamentales </t>
  </si>
  <si>
    <t>Servicios de la industria fílmica, del sonido y del video</t>
  </si>
  <si>
    <t>Difusion por medio alternativos sobre programas y actividades gubernamentales</t>
  </si>
  <si>
    <t>OC-00114/2025</t>
  </si>
  <si>
    <t>20166E</t>
  </si>
  <si>
    <t>OC-00068/2025</t>
  </si>
  <si>
    <t>19572E</t>
  </si>
  <si>
    <t>OC-00096/2025</t>
  </si>
  <si>
    <t>19888E</t>
  </si>
  <si>
    <t>OC-00097/2025</t>
  </si>
  <si>
    <t>19887E</t>
  </si>
  <si>
    <t>OC-00098/2025</t>
  </si>
  <si>
    <t>OC-00095/2025</t>
  </si>
  <si>
    <t>19889E</t>
  </si>
  <si>
    <t>OC-00121/2025</t>
  </si>
  <si>
    <t>F 48866</t>
  </si>
  <si>
    <t>OC-00108/2025</t>
  </si>
  <si>
    <t>20102E</t>
  </si>
  <si>
    <t>OC-00129/2025</t>
  </si>
  <si>
    <t>20413E</t>
  </si>
  <si>
    <t>OC-00135/2025</t>
  </si>
  <si>
    <t>20419E</t>
  </si>
  <si>
    <t>OC-00138/2025</t>
  </si>
  <si>
    <t>20439E</t>
  </si>
  <si>
    <t>OC-00137/2025</t>
  </si>
  <si>
    <t>20438E</t>
  </si>
  <si>
    <t>OC-00134/2025</t>
  </si>
  <si>
    <t>Impresión de pósters</t>
  </si>
  <si>
    <t>A 21171</t>
  </si>
  <si>
    <t>OS-00158/2025</t>
  </si>
  <si>
    <t>Promoción de los derechos políticos electorales de la ciudadanía guanajuatense residentes en el extranjero.</t>
  </si>
  <si>
    <t>F4</t>
  </si>
  <si>
    <t>F5</t>
  </si>
  <si>
    <t>OC-00069/2025</t>
  </si>
  <si>
    <t>OC-00089/2025</t>
  </si>
  <si>
    <t>OC-00090/2025</t>
  </si>
  <si>
    <t>OC-00066/2025</t>
  </si>
  <si>
    <t>Carteles, postales, stickers</t>
  </si>
  <si>
    <t>C2918</t>
  </si>
  <si>
    <t>OS-00172/2025</t>
  </si>
  <si>
    <t>Servicio de producción sonora de audiocuento</t>
  </si>
  <si>
    <t>OC-00073/2025</t>
  </si>
  <si>
    <t>Carteles, flayers</t>
  </si>
  <si>
    <t>OS-00171/2025</t>
  </si>
  <si>
    <t>FA31</t>
  </si>
  <si>
    <t>OC-00078/2025</t>
  </si>
  <si>
    <t>19685E</t>
  </si>
  <si>
    <t>OS-00205/2025</t>
  </si>
  <si>
    <t>Contratación de perifoneo</t>
  </si>
  <si>
    <t>0C-00106/2025</t>
  </si>
  <si>
    <t>OC-00139/2025</t>
  </si>
  <si>
    <t>Revistas</t>
  </si>
  <si>
    <t>A1612</t>
  </si>
  <si>
    <t>OC-00136/2025</t>
  </si>
  <si>
    <t>A1027</t>
  </si>
  <si>
    <t>CCD/045/2025</t>
  </si>
  <si>
    <t>IMP0079749</t>
  </si>
  <si>
    <t>CCD/078/2025</t>
  </si>
  <si>
    <t>CCD/090/2025</t>
  </si>
  <si>
    <t>OS_00003/2025</t>
  </si>
  <si>
    <t>OS_00035/2025</t>
  </si>
  <si>
    <t>OS_00051/2025</t>
  </si>
  <si>
    <t>F39</t>
  </si>
  <si>
    <t>OS_00053/2025</t>
  </si>
  <si>
    <t>OS_00057/2025</t>
  </si>
  <si>
    <t>AK13000000</t>
  </si>
  <si>
    <t>OS_00055/2025</t>
  </si>
  <si>
    <t>OS_00059/2025</t>
  </si>
  <si>
    <t>OS_00061/2025</t>
  </si>
  <si>
    <t>B5313C5E</t>
  </si>
  <si>
    <t>OS_00065/2025</t>
  </si>
  <si>
    <t>A205</t>
  </si>
  <si>
    <t>OS_00069/2025</t>
  </si>
  <si>
    <t>AA3CDA7D</t>
  </si>
  <si>
    <t>OS_00070/2025</t>
  </si>
  <si>
    <t>OS_00071/2025</t>
  </si>
  <si>
    <t>IMP0079744</t>
  </si>
  <si>
    <t>OS_00073/2025</t>
  </si>
  <si>
    <t>OS_00074/2025</t>
  </si>
  <si>
    <t>D81FBE20</t>
  </si>
  <si>
    <t>OS_00075/2025</t>
  </si>
  <si>
    <t>A189</t>
  </si>
  <si>
    <t>OS_00060/2025</t>
  </si>
  <si>
    <t>11D144B7</t>
  </si>
  <si>
    <t>OS_00077/2025</t>
  </si>
  <si>
    <t>OS_00076/2025</t>
  </si>
  <si>
    <t>374ED05D</t>
  </si>
  <si>
    <t>OS_00080/2025</t>
  </si>
  <si>
    <t>OS_0093/2025</t>
  </si>
  <si>
    <t>68A990193</t>
  </si>
  <si>
    <t>OS_0095/2025</t>
  </si>
  <si>
    <t>OS_0094/2025</t>
  </si>
  <si>
    <t>F7</t>
  </si>
  <si>
    <t>OS_0097/2025</t>
  </si>
  <si>
    <t>5D7C6396</t>
  </si>
  <si>
    <t>OS_00152/2025</t>
  </si>
  <si>
    <t>OS_00174/2025</t>
  </si>
  <si>
    <t>3BDE7CFD</t>
  </si>
  <si>
    <t>OS_00175/2025</t>
  </si>
  <si>
    <t>OS_00176/2025</t>
  </si>
  <si>
    <t>OS_00177/2025</t>
  </si>
  <si>
    <t>A130</t>
  </si>
  <si>
    <t>OS_00178/2025</t>
  </si>
  <si>
    <t>F162</t>
  </si>
  <si>
    <t>OS_00179/2025</t>
  </si>
  <si>
    <t>C95C05BB</t>
  </si>
  <si>
    <t>OS_00180/2025</t>
  </si>
  <si>
    <t>AECCA8A2</t>
  </si>
  <si>
    <t>OS_00183/2025</t>
  </si>
  <si>
    <t>OS_00184/2025</t>
  </si>
  <si>
    <t>OS_00186/2025</t>
  </si>
  <si>
    <t>CFA27GEA</t>
  </si>
  <si>
    <t>OS_00187 /2025</t>
  </si>
  <si>
    <t>OS_00189/2025</t>
  </si>
  <si>
    <t>OS_00190/2025</t>
  </si>
  <si>
    <t>OS_00188/2025</t>
  </si>
  <si>
    <t>6C329E2A</t>
  </si>
  <si>
    <t>OS_00191/2025</t>
  </si>
  <si>
    <t>3A857204</t>
  </si>
  <si>
    <t>OS_00192/2025</t>
  </si>
  <si>
    <t>CC42152C2003</t>
  </si>
  <si>
    <t>OS_00193/2025</t>
  </si>
  <si>
    <t>IMP0080144</t>
  </si>
  <si>
    <t>OS_00194/2025</t>
  </si>
  <si>
    <t>OS_00197/2025</t>
  </si>
  <si>
    <t>FA016C55</t>
  </si>
  <si>
    <t>OS_00198/2025</t>
  </si>
  <si>
    <t>721E0843</t>
  </si>
  <si>
    <t>OS_00211/2025</t>
  </si>
  <si>
    <t>OC_00094/2025</t>
  </si>
  <si>
    <t>OC_00101/2025</t>
  </si>
  <si>
    <t>OC_00102/2025</t>
  </si>
  <si>
    <t>20090E</t>
  </si>
  <si>
    <t>OC_00103/2025</t>
  </si>
  <si>
    <t>20025E</t>
  </si>
  <si>
    <t>OC_00117/2025</t>
  </si>
  <si>
    <t>20154E</t>
  </si>
  <si>
    <t>OC_00146/2025</t>
  </si>
  <si>
    <t>OS_00067/2025</t>
  </si>
  <si>
    <t>54DD3</t>
  </si>
  <si>
    <t>OS_00068/2025</t>
  </si>
  <si>
    <t>20552e</t>
  </si>
  <si>
    <t>Coordinación administrativa</t>
  </si>
  <si>
    <t xml:space="preserve">Impresión </t>
  </si>
  <si>
    <t>Colocación de vinil microperforado y vinil esmerilado para cubrir ventanales de las áreas de la Dirección de Cultura Política y Electoral y oficina de partido político Morena</t>
  </si>
  <si>
    <t>Impresión de 27 lonas para identificar pasillos y jaulas del almacén</t>
  </si>
  <si>
    <t>mabra publicidad</t>
  </si>
  <si>
    <t xml:space="preserve">Josefina Araceli </t>
  </si>
  <si>
    <t>Padilla</t>
  </si>
  <si>
    <t>Difusión por radio, televisión y otros medios de mensajes sobre programas y actividades gubernamentales</t>
  </si>
  <si>
    <t>OS_00213/2025</t>
  </si>
  <si>
    <t>FM6714</t>
  </si>
  <si>
    <t>OC_00122/2025</t>
  </si>
  <si>
    <t>FM6766</t>
  </si>
  <si>
    <t>Requisición del área SE-003 y Requisición de compra directa.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</si>
  <si>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Requisición del área SE-029 y Requisición de compra directa. Fecha de termino de la campaña indeterminada.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</si>
  <si>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Requisición del área SE-035 y Requisición de compra directa.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</si>
  <si>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Requisición del área SE-036 y Requisición de compra directa.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</si>
  <si>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Requisición del área SE-037 y Requisición de compra directa.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</si>
  <si>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Requisición del área SE-038 y Requisición de compra directa.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</si>
  <si>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Requisición del área SE-042 y Requisición de compra directa. Fecha de termino de la campaña indeterminada.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</si>
  <si>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Requisición del área SE-045 y Requisición de compra directa.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</si>
  <si>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Requisición del área SE-050 y Requisición de compra directa.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</si>
  <si>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Requisición del área SE-052 y Requisición de compra directa RCD-00155/2025.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</si>
  <si>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Requisición del área SE-056 y Requisición de compra directa RCD-00161/2025.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</si>
  <si>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Requisición del área SE-057 y Requisición de compra directa. 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</si>
  <si>
    <t>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CT/039/2025 https://bit.ly/3Iv4SMC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</si>
</sst>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000000"/>
      <name val="Calibri"/>
      <family val="2"/>
    </font>
    <font>
      <u/>
      <sz val="11"/>
      <color theme="10"/>
      <name val="Aptos Narrow"/>
      <family val="2"/>
      <scheme val="minor"/>
    </font>
    <font>
      <sz val="11"/>
      <name val="Calibri"/>
      <family val="2"/>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3" fillId="0" borderId="0" xfId="0" applyFont="1" applyAlignment="1">
      <alignment horizontal="left"/>
    </xf>
    <xf numFmtId="11" fontId="3" fillId="0" borderId="0" xfId="0" applyNumberFormat="1" applyFont="1" applyAlignment="1">
      <alignment horizontal="left"/>
    </xf>
    <xf numFmtId="0" fontId="4" fillId="0" borderId="0" xfId="1"/>
    <xf numFmtId="14" fontId="5" fillId="0" borderId="0" xfId="0" applyNumberFormat="1" applyFont="1"/>
    <xf numFmtId="4" fontId="3" fillId="0" borderId="0" xfId="0" applyNumberFormat="1" applyFont="1"/>
    <xf numFmtId="4" fontId="6" fillId="0" borderId="0" xfId="0" applyNumberFormat="1" applyFont="1" applyAlignment="1">
      <alignment vertical="top"/>
    </xf>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17" Type="http://schemas.openxmlformats.org/officeDocument/2006/relationships/hyperlink" Target="../../../../../../../:b:/g/personal/transparencia_ieeg_org_mx/EVbPDT4rghVEpTyzPL9cY2MBThD5g7p2dVZwVMoJs0za-A?e=IXa9x8" TargetMode="External"/><Relationship Id="rId21" Type="http://schemas.openxmlformats.org/officeDocument/2006/relationships/hyperlink" Target="../../../../../../../:b:/g/personal/transparencia_ieeg_org_mx/ER4eHQ4UK15LkpBJuL7os7EBVbdo9jefVCjqjGO0JMCPbQ?e=hDn01H" TargetMode="External"/><Relationship Id="rId42" Type="http://schemas.openxmlformats.org/officeDocument/2006/relationships/hyperlink" Target="../../../../../../../:b:/g/personal/transparencia_ieeg_org_mx/EYrRpiyuRMlAq-3Ly-jgANEBRkffdg6Z1q_vdC9wKvakTA?e=WY4Kh0" TargetMode="External"/><Relationship Id="rId63" Type="http://schemas.openxmlformats.org/officeDocument/2006/relationships/hyperlink" Target="../../../../../../../:b:/g/personal/transparencia_ieeg_org_mx/EWwVItk6j0lEqhGf8USz3igBG265YHsAtwIfQ4knObNy6Q?e=JiYV5J" TargetMode="External"/><Relationship Id="rId84" Type="http://schemas.openxmlformats.org/officeDocument/2006/relationships/hyperlink" Target="../../../../../../../:b:/g/personal/transparencia_ieeg_org_mx/EZL_QDPmcZBNuKSnCUpEedIBSBg7ENhKp73CLOt07Ct3Nw?e=KGo46b" TargetMode="External"/><Relationship Id="rId138" Type="http://schemas.openxmlformats.org/officeDocument/2006/relationships/hyperlink" Target="../../../../../../../:b:/g/personal/transparencia_ieeg_org_mx/EYCMB0h0WTFCs7a97GxjhiUB1YU9OuOqGzHE4G-wCxg3Nw?e=HDbFzK" TargetMode="External"/><Relationship Id="rId159" Type="http://schemas.openxmlformats.org/officeDocument/2006/relationships/hyperlink" Target="../../../../../../../:b:/g/personal/transparencia_ieeg_org_mx/EQNNOW_4yhxOg4ISjOFgn20BOeTgwKSmz3xCO0mQnU_-9A?e=r22ao4" TargetMode="External"/><Relationship Id="rId170" Type="http://schemas.openxmlformats.org/officeDocument/2006/relationships/hyperlink" Target="../../../../../../../:b:/g/personal/transparencia_ieeg_org_mx/EdZqq0DQN8dJt-M408JPPvgBx-vurfm2pVzBTPnMSW7jCw?e=wsAcbq" TargetMode="External"/><Relationship Id="rId107" Type="http://schemas.openxmlformats.org/officeDocument/2006/relationships/hyperlink" Target="../../../../../../../:b:/g/personal/transparencia_ieeg_org_mx/EbeHL5DN6DxDnaMK4WcHhQEB_AFhk26FMxNpbA3z579uIA?e=STEYAk" TargetMode="External"/><Relationship Id="rId11" Type="http://schemas.openxmlformats.org/officeDocument/2006/relationships/hyperlink" Target="../../../../../../../:b:/g/personal/transparencia_ieeg_org_mx/EU5Xvd7VV5hGtMJFHgY--QABYD8p3hEyc7S--hrEsHONsQ?e=bInJdt" TargetMode="External"/><Relationship Id="rId32" Type="http://schemas.openxmlformats.org/officeDocument/2006/relationships/hyperlink" Target="../../../../../../../:b:/g/personal/transparencia_ieeg_org_mx/EYtE1pjY6D5KoDjMHcVf9sUBhaFrdKd5AhT8Z81v32ON5g?e=fodnPL" TargetMode="External"/><Relationship Id="rId53" Type="http://schemas.openxmlformats.org/officeDocument/2006/relationships/hyperlink" Target="../../../../../../../:b:/g/personal/transparencia_ieeg_org_mx/Ec3teo3tpH1OtqjyjhPEG9cBOgrlf-MzQKRZ6MSpbNsxwQ?e=Lu1ALd" TargetMode="External"/><Relationship Id="rId74" Type="http://schemas.openxmlformats.org/officeDocument/2006/relationships/hyperlink" Target="../../../../../../../:b:/g/personal/transparencia_ieeg_org_mx/EV_SkHOdZhFAsOxfiBumoCUBf9DNDpwqAudngpCzn0pQsQ?e=8MJlFc" TargetMode="External"/><Relationship Id="rId128" Type="http://schemas.openxmlformats.org/officeDocument/2006/relationships/hyperlink" Target="../../../../../../../:b:/g/personal/transparencia_ieeg_org_mx/EfgFJalAHSNLnuk5uom7aXkBtOtjUJRWt83O8cUWXERW_g?e=emvaiR" TargetMode="External"/><Relationship Id="rId149" Type="http://schemas.openxmlformats.org/officeDocument/2006/relationships/hyperlink" Target="../../../../../../../:b:/g/personal/transparencia_ieeg_org_mx/ERFfzmxYoPJEuE3fSm8R2VsB7lRHD3pLvoBMqxos769uTg?e=jlcOS7" TargetMode="External"/><Relationship Id="rId5" Type="http://schemas.openxmlformats.org/officeDocument/2006/relationships/hyperlink" Target="../../../../../../../:b:/g/personal/transparencia_ieeg_org_mx/EYsDYYJLZ89Oq_rdV1U6F48BSDAgtkckGUA0OmODqbD1oA?e=BQCEzC" TargetMode="External"/><Relationship Id="rId95" Type="http://schemas.openxmlformats.org/officeDocument/2006/relationships/hyperlink" Target="../../../../../../../:b:/g/personal/transparencia_ieeg_org_mx/EebfQpgKpB5HnF4ZIf8LA8oBvmuiK1FBTPr3yYnbSGv1iQ?e=BKuuCT" TargetMode="External"/><Relationship Id="rId160" Type="http://schemas.openxmlformats.org/officeDocument/2006/relationships/hyperlink" Target="../../../../../../../:b:/g/personal/transparencia_ieeg_org_mx/EfyJAVu6PgBEhdwzbgD3ORsBlkCdXBM2CRrBepNwlVbG2Q?e=LmQJ4t" TargetMode="External"/><Relationship Id="rId22" Type="http://schemas.openxmlformats.org/officeDocument/2006/relationships/hyperlink" Target="../../../../../../../:b:/g/personal/transparencia_ieeg_org_mx/EfZ5CbG6jPNEos6_VYQoVogBpazfWD6H2ZRt6UWm52FEMQ?e=JbW9iB" TargetMode="External"/><Relationship Id="rId43" Type="http://schemas.openxmlformats.org/officeDocument/2006/relationships/hyperlink" Target="../../../../../../../:b:/g/personal/transparencia_ieeg_org_mx/ES12VDWdV45DueRphdAC4uMBOd4tF5S0FwIIWT24sE1EYA?e=mP4gFM" TargetMode="External"/><Relationship Id="rId64" Type="http://schemas.openxmlformats.org/officeDocument/2006/relationships/hyperlink" Target="../../../../../../../:b:/g/personal/transparencia_ieeg_org_mx/ES25TFr7NjFOt6nJQXWgOYYB3EgIrlfVCkBw-bNILvwJhg?e=sb95qb" TargetMode="External"/><Relationship Id="rId118" Type="http://schemas.openxmlformats.org/officeDocument/2006/relationships/hyperlink" Target="../../../../../../../:b:/g/personal/transparencia_ieeg_org_mx/EQZfNIb6MHlFpxSeher162MBZw5k4QYbU-1RjZ57qWYSoQ?e=5Y7gV7" TargetMode="External"/><Relationship Id="rId139" Type="http://schemas.openxmlformats.org/officeDocument/2006/relationships/hyperlink" Target="../../../../../../../:b:/g/personal/transparencia_ieeg_org_mx/ETGWL5T_KU5GpgnOCcAc36IB6NDH8F3CpyS7PVMguI2iYA?e=X4K9OW" TargetMode="External"/><Relationship Id="rId85" Type="http://schemas.openxmlformats.org/officeDocument/2006/relationships/hyperlink" Target="../../../../../../../:b:/g/personal/transparencia_ieeg_org_mx/ERLdUnr_5elOodmDENriEWUBYmUzY71uO8RQUVHbG--nFg?e=M6l9ky" TargetMode="External"/><Relationship Id="rId150" Type="http://schemas.openxmlformats.org/officeDocument/2006/relationships/hyperlink" Target="../../../../../../../:b:/g/personal/transparencia_ieeg_org_mx/EdZX8Wmsh3lJpxYJ_zr2t18BhBSD8Aj3-iaph0vB1YVPzg?e=Vczcb4" TargetMode="External"/><Relationship Id="rId171" Type="http://schemas.openxmlformats.org/officeDocument/2006/relationships/hyperlink" Target="../../../../../../../:b:/g/personal/transparencia_ieeg_org_mx/EYOVCay4cKNGm4uXnC86CugBu_M2gVRQqscX2iI0h_8a7A?e=71Kh8T" TargetMode="External"/><Relationship Id="rId12" Type="http://schemas.openxmlformats.org/officeDocument/2006/relationships/hyperlink" Target="../../../../../../../:b:/g/personal/transparencia_ieeg_org_mx/EQcqqA3YE2pLtxQYDqrvK9sBVgZi0PcPguCHZW4NROewgA?e=8DNUIg" TargetMode="External"/><Relationship Id="rId33" Type="http://schemas.openxmlformats.org/officeDocument/2006/relationships/hyperlink" Target="../../../../../../../:b:/g/personal/transparencia_ieeg_org_mx/EXWBB_elKjpDt5MgIGoirvUBhAEgLjypY7jh7GVA0B9Dag?e=1EfDGV" TargetMode="External"/><Relationship Id="rId108" Type="http://schemas.openxmlformats.org/officeDocument/2006/relationships/hyperlink" Target="../../../../../../../:b:/g/personal/transparencia_ieeg_org_mx/EQzBxnfULkJGjgrWV17x1LQBvZpFVcTlA-pTl1XCQpxCEQ?e=Pz6LLz" TargetMode="External"/><Relationship Id="rId129" Type="http://schemas.openxmlformats.org/officeDocument/2006/relationships/hyperlink" Target="../../../../../../../:b:/g/personal/transparencia_ieeg_org_mx/EVxyXmCAtIdFkJicqx3Sy5YBYffMWr2En7pciGtHn8iA8w?e=LvLvC7" TargetMode="External"/><Relationship Id="rId54" Type="http://schemas.openxmlformats.org/officeDocument/2006/relationships/hyperlink" Target="../../../../../../../:b:/g/personal/transparencia_ieeg_org_mx/EcMgDilNYctIlFo6kesneoUBMclTBDcC17XjZfcvJtJl7Q?e=LuMyr1" TargetMode="External"/><Relationship Id="rId70" Type="http://schemas.openxmlformats.org/officeDocument/2006/relationships/hyperlink" Target="../../../../../../../:b:/g/personal/transparencia_ieeg_org_mx/EY0i3g-BBTxGj8FSq0-c7jgB2MN8gQHP9xxzUtKfdhjugw?e=3Fq88w" TargetMode="External"/><Relationship Id="rId75" Type="http://schemas.openxmlformats.org/officeDocument/2006/relationships/hyperlink" Target="../../../../../../../:b:/g/personal/transparencia_ieeg_org_mx/EVdOIT1kwVJPiP1dV2Kmb4wBcKKwsiyiGVgAeS0G9Xq9Yw?e=yLzgXi" TargetMode="External"/><Relationship Id="rId91" Type="http://schemas.openxmlformats.org/officeDocument/2006/relationships/hyperlink" Target="../../../../../../../:b:/g/personal/transparencia_ieeg_org_mx/EVTN7hcYLHJLkA4kDfnEAroBFs5UcuyRjFP9WpPUKtbujA?e=puS6hs" TargetMode="External"/><Relationship Id="rId96" Type="http://schemas.openxmlformats.org/officeDocument/2006/relationships/hyperlink" Target="../../../../../../../:b:/g/personal/transparencia_ieeg_org_mx/ERVKg849HP1Ju0E6ZLIh2SoBilwQ7Da2eqEhKDlA-Vmg_A?e=WUAXvz" TargetMode="External"/><Relationship Id="rId140" Type="http://schemas.openxmlformats.org/officeDocument/2006/relationships/hyperlink" Target="../../../../../../../:b:/g/personal/transparencia_ieeg_org_mx/EXo9-PknxhpKqD2JtlAXCRcBLUe4iz4vdSbH6S_oE9WD7g?e=6vilXR" TargetMode="External"/><Relationship Id="rId145" Type="http://schemas.openxmlformats.org/officeDocument/2006/relationships/hyperlink" Target="../../../../../../../:b:/g/personal/transparencia_ieeg_org_mx/Ee2PMJrR--FKkHqp8pYzRmAB8ICrjtuAhQOj28DyKDBazw?e=e7NkrB" TargetMode="External"/><Relationship Id="rId161" Type="http://schemas.openxmlformats.org/officeDocument/2006/relationships/hyperlink" Target="../../../../../../../:b:/g/personal/transparencia_ieeg_org_mx/EYHO33UfYZxLpTvK1Noa77kBpGN5oCCNZt41XZsy3zqNZg?e=aczQOj" TargetMode="External"/><Relationship Id="rId166" Type="http://schemas.openxmlformats.org/officeDocument/2006/relationships/hyperlink" Target="../../../../../../../:b:/g/personal/transparencia_ieeg_org_mx/EROqNX8jkkVGnRMjto1dD0MBhzsM3FMl4cQImd3A1tqEzA?e=eaFPmF" TargetMode="External"/><Relationship Id="rId1" Type="http://schemas.openxmlformats.org/officeDocument/2006/relationships/hyperlink" Target="../../../../../../../:b:/g/personal/transparencia_ieeg_org_mx/EU3ujgPQoWlElM6_jBLiEUgB3hMnYVpP54-eHgzpKDByLQ?e=3JKyfN" TargetMode="External"/><Relationship Id="rId6" Type="http://schemas.openxmlformats.org/officeDocument/2006/relationships/hyperlink" Target="../../../../../../../:b:/g/personal/transparencia_ieeg_org_mx/ERA4XqzJxGVJhqaaiK5mN4EBffSn6TAWAAtfRpqI0OeV6w?e=uz1bwn" TargetMode="External"/><Relationship Id="rId23" Type="http://schemas.openxmlformats.org/officeDocument/2006/relationships/hyperlink" Target="../../../../../../../:b:/g/personal/transparencia_ieeg_org_mx/EWKUvqGyOURLigZabbpFf_0BH4iz0J1GTkiWP5xUdKeO0Q?e=BjIQmT" TargetMode="External"/><Relationship Id="rId28" Type="http://schemas.openxmlformats.org/officeDocument/2006/relationships/hyperlink" Target="../../../../../../../:b:/g/personal/transparencia_ieeg_org_mx/ERFDwM8GEz9Cp_lfDLrUd_oBs526ugfDzHaGk0HxKtlq0w?e=p3KAZA" TargetMode="External"/><Relationship Id="rId49" Type="http://schemas.openxmlformats.org/officeDocument/2006/relationships/hyperlink" Target="../../../../../../../:b:/g/personal/transparencia_ieeg_org_mx/EeeE97m_M85EtQC3J3-Sr2IBaIozTdJrk6ttLkpbnfD6cw?e=XDOYDj" TargetMode="External"/><Relationship Id="rId114" Type="http://schemas.openxmlformats.org/officeDocument/2006/relationships/hyperlink" Target="../../../../../../../:b:/g/personal/transparencia_ieeg_org_mx/EegMdbZUMjFFrcCHZeHiXuUBKoilKgo8JavTiP4YsN5g4g?e=P3paBI" TargetMode="External"/><Relationship Id="rId119" Type="http://schemas.openxmlformats.org/officeDocument/2006/relationships/hyperlink" Target="../../../../../../../:b:/g/personal/transparencia_ieeg_org_mx/EQUypdBuAV1BoJ1ExeR3OJQBp5S51q3gcG60sZOUaJOCWQ?e=BSFcRy" TargetMode="External"/><Relationship Id="rId44" Type="http://schemas.openxmlformats.org/officeDocument/2006/relationships/hyperlink" Target="../../../../../../../:b:/g/personal/transparencia_ieeg_org_mx/Ea0-QSyB73NEggti_EtMzrUBT_TMvivgetmUvF8KeXrniQ?e=wDsy6G" TargetMode="External"/><Relationship Id="rId60" Type="http://schemas.openxmlformats.org/officeDocument/2006/relationships/hyperlink" Target="../../../../../../../:b:/g/personal/transparencia_ieeg_org_mx/ETJ32CTNvxRMn9R1EiOiTGcBiSQjhYTWthF6HF1a6i6q3g?e=43f3WI" TargetMode="External"/><Relationship Id="rId65" Type="http://schemas.openxmlformats.org/officeDocument/2006/relationships/hyperlink" Target="../../../../../../../:b:/g/personal/transparencia_ieeg_org_mx/Eaav_IXoDvNKi7dIC_fqJMYBrwuCUyEYT5ez6p2MnsbIeg?e=d1MtqJ" TargetMode="External"/><Relationship Id="rId81" Type="http://schemas.openxmlformats.org/officeDocument/2006/relationships/hyperlink" Target="../../../../../../../:b:/g/personal/transparencia_ieeg_org_mx/EYICBFaih0hOhKrsg2ecTW4BrlSeN0GlAEwPxCOyg99fyg?e=Zmri1i" TargetMode="External"/><Relationship Id="rId86" Type="http://schemas.openxmlformats.org/officeDocument/2006/relationships/hyperlink" Target="../../../../../../../:b:/g/personal/transparencia_ieeg_org_mx/ETCBGUduNelDiXM_bTQwj-UBFWSwewVOuN2jRQnWNV0aXQ?e=RlalWT" TargetMode="External"/><Relationship Id="rId130" Type="http://schemas.openxmlformats.org/officeDocument/2006/relationships/hyperlink" Target="../../../../../../../:b:/g/personal/transparencia_ieeg_org_mx/Eat2LxLoJoZPpgy3wiGwhlsBOA6Tb2Bl3RNuk1HZKBYqfw?e=YiwHbG" TargetMode="External"/><Relationship Id="rId135" Type="http://schemas.openxmlformats.org/officeDocument/2006/relationships/hyperlink" Target="../../../../../../../:b:/g/personal/transparencia_ieeg_org_mx/EYMt1gkmxp9JgyX9unSD6moBpTOZ5GO9WOx1BqpUGlSjCA?e=We8yxh" TargetMode="External"/><Relationship Id="rId151" Type="http://schemas.openxmlformats.org/officeDocument/2006/relationships/hyperlink" Target="../../../../../../../:b:/g/personal/transparencia_ieeg_org_mx/ESf27cwz1-1Pg26I1Xn3BU0BTWDm4wNPTPF7eFH_duGitA?e=L6084e" TargetMode="External"/><Relationship Id="rId156" Type="http://schemas.openxmlformats.org/officeDocument/2006/relationships/hyperlink" Target="../../../../../../../:b:/g/personal/transparencia_ieeg_org_mx/ERhlvnkJT09Hl_Ul8W7JJAsByuGTpJ1qjqdxwGMiZ5o4aQ?e=Ub3A31" TargetMode="External"/><Relationship Id="rId172" Type="http://schemas.openxmlformats.org/officeDocument/2006/relationships/hyperlink" Target="../../../../../../../:b:/g/personal/transparencia_ieeg_org_mx/EWiDwVjGQLlNhv0moyEHAtYBUbX506XqPFizS2WOMi5RyQ?e=8Uly1G" TargetMode="External"/><Relationship Id="rId13" Type="http://schemas.openxmlformats.org/officeDocument/2006/relationships/hyperlink" Target="../../../../../../../:b:/g/personal/transparencia_ieeg_org_mx/ESUEzIpFKYFGrsqtRAgTpJYBFx4EAvJfqZPdxr825Zdhow?e=3Pjlsb" TargetMode="External"/><Relationship Id="rId18" Type="http://schemas.openxmlformats.org/officeDocument/2006/relationships/hyperlink" Target="../../../../../../../:b:/g/personal/transparencia_ieeg_org_mx/EbHrW7PJvLBEt3f3sNVdGxgBUjbqJHMkWoNPKrNPSAPXZw?e=fGfNee" TargetMode="External"/><Relationship Id="rId39" Type="http://schemas.openxmlformats.org/officeDocument/2006/relationships/hyperlink" Target="../../../../../../../:b:/g/personal/transparencia_ieeg_org_mx/EfcFcyIgC5FFr9Mk9QCxVxYBiey_Zl8eUEWAUHosnvcjeg?e=Ycgdng" TargetMode="External"/><Relationship Id="rId109" Type="http://schemas.openxmlformats.org/officeDocument/2006/relationships/hyperlink" Target="../../../../../../../:b:/g/personal/transparencia_ieeg_org_mx/ERuS68LasdNNqCxcI_yoa54B1IBq1cF8YEzG7ZiRgN0VtQ?e=dqe7fm" TargetMode="External"/><Relationship Id="rId34" Type="http://schemas.openxmlformats.org/officeDocument/2006/relationships/hyperlink" Target="../../../../../../../:b:/g/personal/transparencia_ieeg_org_mx/EcNaCD6yXipEn83FXG3V4AwBknoIrC-Cn4nI-iUzlKdmzQ?e=9isW5L" TargetMode="External"/><Relationship Id="rId50" Type="http://schemas.openxmlformats.org/officeDocument/2006/relationships/hyperlink" Target="../../../../../../../:b:/g/personal/transparencia_ieeg_org_mx/Ef7o35OPoPpLvxyqma6XwtEB6Zn5IH55WxxRbvGOf9ilYQ?e=eLHIcV" TargetMode="External"/><Relationship Id="rId55" Type="http://schemas.openxmlformats.org/officeDocument/2006/relationships/hyperlink" Target="../../../../../../../:b:/g/personal/transparencia_ieeg_org_mx/EXhNtQVKe5hJr8dl1dxLPs0BopAt3SqHMfzTFExivVP4Dg?e=kUW4rp" TargetMode="External"/><Relationship Id="rId76" Type="http://schemas.openxmlformats.org/officeDocument/2006/relationships/hyperlink" Target="../../../../../../../:b:/g/personal/transparencia_ieeg_org_mx/EWCCy6ZKfcxFjgpkFRQ7u3sBdPX77E-CM8-7zK8DgIPJBQ?e=RlMQQ1" TargetMode="External"/><Relationship Id="rId97" Type="http://schemas.openxmlformats.org/officeDocument/2006/relationships/hyperlink" Target="../../../../../../../:b:/g/personal/transparencia_ieeg_org_mx/EfeuPDUFv_1Fss4WANoWJ3sBblAZH-d981vL6j5ASn7UEA?e=xP1ev0" TargetMode="External"/><Relationship Id="rId104" Type="http://schemas.openxmlformats.org/officeDocument/2006/relationships/hyperlink" Target="../../../../../../../:b:/g/personal/transparencia_ieeg_org_mx/EVIkbCb_zhpLjsgJn4xqwp0BjCby_YzrW4WHOUqTTV0QaA?e=etnckg" TargetMode="External"/><Relationship Id="rId120" Type="http://schemas.openxmlformats.org/officeDocument/2006/relationships/hyperlink" Target="../../../../../../../:b:/g/personal/transparencia_ieeg_org_mx/EbCusNB5Po5MiK33RFBFTdYBLN6rDjnd_Y198kjEqYGmFw?e=HIK6Ug" TargetMode="External"/><Relationship Id="rId125" Type="http://schemas.openxmlformats.org/officeDocument/2006/relationships/hyperlink" Target="../../../../../../../:b:/g/personal/transparencia_ieeg_org_mx/EQbTj7BaHVJDgexdHevIAlUBnjP1tq3ARj1k6J682WqYHA?e=UdeNSh" TargetMode="External"/><Relationship Id="rId141" Type="http://schemas.openxmlformats.org/officeDocument/2006/relationships/hyperlink" Target="../../../../../../../:b:/g/personal/transparencia_ieeg_org_mx/Eeo2qKgSkjRNnS5ijCDwvcIBlo2NEtFwdgpGhrdJy_Uvww?e=uOdk8q" TargetMode="External"/><Relationship Id="rId146" Type="http://schemas.openxmlformats.org/officeDocument/2006/relationships/hyperlink" Target="../../../../../../../:b:/g/personal/transparencia_ieeg_org_mx/ESpgs1U8-JZBtreZbxRjNPQBvS4RgthQj4y4bs-Byf4mIg?e=1gDYLy" TargetMode="External"/><Relationship Id="rId167" Type="http://schemas.openxmlformats.org/officeDocument/2006/relationships/hyperlink" Target="../../../../../../../:b:/g/personal/transparencia_ieeg_org_mx/EW9Byp1ATvdLgnuu1r-05kcBxNcLXenc0LR4pV9cyA3p1g?e=6aQYS0" TargetMode="External"/><Relationship Id="rId7" Type="http://schemas.openxmlformats.org/officeDocument/2006/relationships/hyperlink" Target="../../../../../../../:b:/g/personal/transparencia_ieeg_org_mx/EbrVW1E2_hhAqrtL8IEtF88BaX3acgdUEqgqthCj3rx6gA?e=wIpGfs" TargetMode="External"/><Relationship Id="rId71" Type="http://schemas.openxmlformats.org/officeDocument/2006/relationships/hyperlink" Target="../../../../../../../:b:/g/personal/transparencia_ieeg_org_mx/EevsITHW_VpFrbLl8FFImM0BoX8PtLwOOwcTWkSVOS9uhg?e=dWWRiy" TargetMode="External"/><Relationship Id="rId92" Type="http://schemas.openxmlformats.org/officeDocument/2006/relationships/hyperlink" Target="../../../../../../../:b:/g/personal/transparencia_ieeg_org_mx/EfApUy-RJ3NDqKjgICURufABGKB6U-cVEVMDKVu-xGyuaw?e=KLOFdR" TargetMode="External"/><Relationship Id="rId162" Type="http://schemas.openxmlformats.org/officeDocument/2006/relationships/hyperlink" Target="../../../../../../../:b:/g/personal/transparencia_ieeg_org_mx/EcnBqA27Iq1KpQzbjmR07a4By2f7ejL1WgQgLGfT3URb3A?e=azFeT5" TargetMode="External"/><Relationship Id="rId2" Type="http://schemas.openxmlformats.org/officeDocument/2006/relationships/hyperlink" Target="../../../../../../../:b:/g/personal/transparencia_ieeg_org_mx/EZM9LbxVQhJPsJngMEbA160BMv2esZmfSe6P6QqCkuIZ6g?e=TcKPFg" TargetMode="External"/><Relationship Id="rId29" Type="http://schemas.openxmlformats.org/officeDocument/2006/relationships/hyperlink" Target="../../../../../../../:b:/g/personal/transparencia_ieeg_org_mx/EeXBuOUD5XdBm8m1mrg1ze8BzPpuedloROOUytjmKyufcw?e=N0qLQh" TargetMode="External"/><Relationship Id="rId24" Type="http://schemas.openxmlformats.org/officeDocument/2006/relationships/hyperlink" Target="../../../../../../../:b:/g/personal/transparencia_ieeg_org_mx/ETvSz6pTFiJClCqNCh6HDwMB-6Bevy_K9c5OTBvYhwi5hg?e=f2rwkV" TargetMode="External"/><Relationship Id="rId40" Type="http://schemas.openxmlformats.org/officeDocument/2006/relationships/hyperlink" Target="../../../../../../../:b:/g/personal/transparencia_ieeg_org_mx/EYGIXeyiE_NGpdzovzrbl28BMFoDbhWLDmj9Pi1n_sV1KQ?e=XYUGsQ" TargetMode="External"/><Relationship Id="rId45" Type="http://schemas.openxmlformats.org/officeDocument/2006/relationships/hyperlink" Target="../../../../../../../:b:/g/personal/transparencia_ieeg_org_mx/EUJv-vC4awRKkbn6EIFqQx4BhxbDGJ6uL6Q3_QucJsnehQ?e=LBtbTL" TargetMode="External"/><Relationship Id="rId66" Type="http://schemas.openxmlformats.org/officeDocument/2006/relationships/hyperlink" Target="../../../../../../../:b:/g/personal/transparencia_ieeg_org_mx/ERWmfDdV6WRPrcUT3VYzXbUBPWijJ-WkWVvV_6zwMhwnCw?e=bw5f9Q" TargetMode="External"/><Relationship Id="rId87" Type="http://schemas.openxmlformats.org/officeDocument/2006/relationships/hyperlink" Target="../../../../../../../:b:/g/personal/transparencia_ieeg_org_mx/Ebs8HDaxmdZGvp3u-tx_s-8BFaFyWEljDWrGHbqL5xuE3A?e=pTrhro" TargetMode="External"/><Relationship Id="rId110" Type="http://schemas.openxmlformats.org/officeDocument/2006/relationships/hyperlink" Target="../../../../../../../:b:/g/personal/transparencia_ieeg_org_mx/ESL9NtHKGY1JiyMkOpC4T08BUycesEdn80LjwtgS_hFK0g?e=hTNHef" TargetMode="External"/><Relationship Id="rId115" Type="http://schemas.openxmlformats.org/officeDocument/2006/relationships/hyperlink" Target="../../../../../../../:b:/g/personal/transparencia_ieeg_org_mx/EUKD67rhvfhOhiquxzMHdAEBlnWmT4o7j79SdQBHmHTimw?e=X3ebXP" TargetMode="External"/><Relationship Id="rId131" Type="http://schemas.openxmlformats.org/officeDocument/2006/relationships/hyperlink" Target="../../../../../../../:b:/g/personal/transparencia_ieeg_org_mx/EaO5YnacpTtEmaoK-uInrCUBrT7gMQ1HRNXpaab_2WN_oQ?e=Chs7ai" TargetMode="External"/><Relationship Id="rId136" Type="http://schemas.openxmlformats.org/officeDocument/2006/relationships/hyperlink" Target="../../../../../../../:b:/g/personal/transparencia_ieeg_org_mx/ERJ3HSBXF6JBj9MSYb6HWXQBhIJD-5FeGwTt4amdYsL2OA?e=WfRQc6" TargetMode="External"/><Relationship Id="rId157" Type="http://schemas.openxmlformats.org/officeDocument/2006/relationships/hyperlink" Target="../../../../../../../:b:/g/personal/transparencia_ieeg_org_mx/Ef0NQhOtm5RMhu8dipLKVEsB5vHiJzNQkx_BzQRKbl0N2Q?e=WowfcS" TargetMode="External"/><Relationship Id="rId61" Type="http://schemas.openxmlformats.org/officeDocument/2006/relationships/hyperlink" Target="../../../../../../../:b:/g/personal/transparencia_ieeg_org_mx/EXbSHeT7h1FNuKY7-YrwaI8BhrG11kKaUNkMWy-XB_ueBQ?e=VRQY2Q" TargetMode="External"/><Relationship Id="rId82" Type="http://schemas.openxmlformats.org/officeDocument/2006/relationships/hyperlink" Target="../../../../../../../:b:/g/personal/transparencia_ieeg_org_mx/Eet6mWmELepItjCykNMDWlIBPbIh3qvLCEuMdma_yhOvSw?e=Hpe6ty" TargetMode="External"/><Relationship Id="rId152" Type="http://schemas.openxmlformats.org/officeDocument/2006/relationships/hyperlink" Target="../../../../../../../:b:/g/personal/transparencia_ieeg_org_mx/EdAOxVlmAxFIuQAO1VaZbcYBA5crWadDRGbPAM_2I8pilg?e=o9tRuf" TargetMode="External"/><Relationship Id="rId19" Type="http://schemas.openxmlformats.org/officeDocument/2006/relationships/hyperlink" Target="../../../../../../../:b:/g/personal/transparencia_ieeg_org_mx/EY7M-5B3o9lDpEr25pPjLM0BBsrgr3otz6pQaE_Qv1AWlA?e=Uwsm8V" TargetMode="External"/><Relationship Id="rId14" Type="http://schemas.openxmlformats.org/officeDocument/2006/relationships/hyperlink" Target="../../../../../../../:b:/g/personal/transparencia_ieeg_org_mx/EewM3fFWZUFAsq5T3fcn8hUBG8Ws8aTlIgY_uNLKmJ1r8g?e=b86h8r" TargetMode="External"/><Relationship Id="rId30" Type="http://schemas.openxmlformats.org/officeDocument/2006/relationships/hyperlink" Target="../../../../../../../:b:/g/personal/transparencia_ieeg_org_mx/EaTr07NR16ZHps-rzid84CQBHKYAiDoLasz7bgg3IEoOhw?e=LnaKMl" TargetMode="External"/><Relationship Id="rId35" Type="http://schemas.openxmlformats.org/officeDocument/2006/relationships/hyperlink" Target="../../../../../../../:b:/g/personal/transparencia_ieeg_org_mx/EU47pF0wD1BKtiCnozj_C8ABYmBj_3FUoNQDZqY9BZymfg?e=6VH1ah" TargetMode="External"/><Relationship Id="rId56" Type="http://schemas.openxmlformats.org/officeDocument/2006/relationships/hyperlink" Target="../../../../../../../:b:/g/personal/transparencia_ieeg_org_mx/EXrIQWDmgW1DkuXsm3cqNGgBIECxaffndRFM_rBpopuBHQ?e=jkgkNB" TargetMode="External"/><Relationship Id="rId77" Type="http://schemas.openxmlformats.org/officeDocument/2006/relationships/hyperlink" Target="../../../../../../../:b:/g/personal/transparencia_ieeg_org_mx/EWsK3SS_bOxMgG8qtSmzyFcB3r8Gfoch5rG69jymSVsOdA?e=2bMsMH" TargetMode="External"/><Relationship Id="rId100" Type="http://schemas.openxmlformats.org/officeDocument/2006/relationships/hyperlink" Target="../../../../../../../:b:/g/personal/transparencia_ieeg_org_mx/EYclaPFUTTJCrQffilH09ZABpjslEvE2DM9DJkTE3MgmSw?e=H62iZ6" TargetMode="External"/><Relationship Id="rId105" Type="http://schemas.openxmlformats.org/officeDocument/2006/relationships/hyperlink" Target="../../../../../../../:b:/g/personal/transparencia_ieeg_org_mx/ESq1RnmATTBPpiK_T8kR4qEBmp58hTWx5oNtmrAS_ucugQ?e=AOwJKb" TargetMode="External"/><Relationship Id="rId126" Type="http://schemas.openxmlformats.org/officeDocument/2006/relationships/hyperlink" Target="../../../../../../../:b:/g/personal/transparencia_ieeg_org_mx/EXy93Wb10X5Mh8pRaksWjvwB_4WIqmKJjL1VGTbVuQAGpg?e=MU0QLr" TargetMode="External"/><Relationship Id="rId147" Type="http://schemas.openxmlformats.org/officeDocument/2006/relationships/hyperlink" Target="../../../../../../../:b:/g/personal/transparencia_ieeg_org_mx/EZNLzG35c9VAoecaGocBvLcBakhwHstXh2qRrbhMhOeXFg?e=eA67aj" TargetMode="External"/><Relationship Id="rId168" Type="http://schemas.openxmlformats.org/officeDocument/2006/relationships/hyperlink" Target="../../../../../../../:b:/g/personal/transparencia_ieeg_org_mx/ER96q6PlRgFFu9FkCYHFyekBb8OdoZ_kp8dglCTyshBXPQ?e=HKF00C" TargetMode="External"/><Relationship Id="rId8" Type="http://schemas.openxmlformats.org/officeDocument/2006/relationships/hyperlink" Target="../../../../../../../:b:/g/personal/transparencia_ieeg_org_mx/EWf_Zi24UUNNkOtL17_SJ_YBAIvpFPJ0XgRymxFt7jNF2w?e=sgPA15" TargetMode="External"/><Relationship Id="rId51" Type="http://schemas.openxmlformats.org/officeDocument/2006/relationships/hyperlink" Target="../../../../../../../:b:/g/personal/transparencia_ieeg_org_mx/EX_NX7LZO_hOpc5tYkBc52wBrFXD0Um_0O_O36Y1LWqloA?e=8mvgyT" TargetMode="External"/><Relationship Id="rId72" Type="http://schemas.openxmlformats.org/officeDocument/2006/relationships/hyperlink" Target="../../../../../../../:b:/g/personal/transparencia_ieeg_org_mx/EZuwOgmFhDJDmbzbrecjGrUBJE6wGB7e0fm_C6Gb1r3AKQ?e=wAjcwf" TargetMode="External"/><Relationship Id="rId93" Type="http://schemas.openxmlformats.org/officeDocument/2006/relationships/hyperlink" Target="../../../../../../../:b:/g/personal/transparencia_ieeg_org_mx/ESef5SsuoOtJobgRQaDF8vAB02d27Fbm6YmyUr0W9r4kpA?e=rcTqDX" TargetMode="External"/><Relationship Id="rId98" Type="http://schemas.openxmlformats.org/officeDocument/2006/relationships/hyperlink" Target="../../../../../../../:b:/g/personal/transparencia_ieeg_org_mx/EUGu8eczGHROplVIRMvVRzkBflzEbyo_Z59lkVW_gzGeEQ?e=EnUPdW" TargetMode="External"/><Relationship Id="rId121" Type="http://schemas.openxmlformats.org/officeDocument/2006/relationships/hyperlink" Target="../../../../../../../:b:/g/personal/transparencia_ieeg_org_mx/EWiDwFvBhYFHgIPV5F_FVz4B-mr0i6M4OyUuNtW5AE5bIw?e=ht0mm1" TargetMode="External"/><Relationship Id="rId142" Type="http://schemas.openxmlformats.org/officeDocument/2006/relationships/hyperlink" Target="../../../../../../../:b:/g/personal/transparencia_ieeg_org_mx/EW0iND5GOKpDimButtANMTkBkY4tD-a5uFLskVmlcv0ljA?e=FozpvV" TargetMode="External"/><Relationship Id="rId163" Type="http://schemas.openxmlformats.org/officeDocument/2006/relationships/hyperlink" Target="../../../../../../../:b:/g/personal/transparencia_ieeg_org_mx/EQ7tdGvuy4ZNj7NB-0Et-jcBpoUWXp2IRh1ZDLm2ifMl9w?e=IbIIDg" TargetMode="External"/><Relationship Id="rId3" Type="http://schemas.openxmlformats.org/officeDocument/2006/relationships/hyperlink" Target="../../../../../../../:b:/g/personal/transparencia_ieeg_org_mx/Eao1RgQo32ZNoTkLUMaCcPkBjdgpCNW-i9k4XO3n3lO2pA?e=bU9HOw" TargetMode="External"/><Relationship Id="rId25" Type="http://schemas.openxmlformats.org/officeDocument/2006/relationships/hyperlink" Target="../../../../../../../:b:/g/personal/transparencia_ieeg_org_mx/EbGiZBZzB6tJiJt6bHN_ytsB6YBuj-5ok_G9F52J8BggXQ?e=hRsrnD" TargetMode="External"/><Relationship Id="rId46" Type="http://schemas.openxmlformats.org/officeDocument/2006/relationships/hyperlink" Target="../../../../../../../:b:/g/personal/transparencia_ieeg_org_mx/EfPOWHpSYDZChnBiGLPIxwcBzUxG8RNexCk6vrg1L09poA?e=PHKAQW" TargetMode="External"/><Relationship Id="rId67" Type="http://schemas.openxmlformats.org/officeDocument/2006/relationships/hyperlink" Target="../../../../../../../:b:/g/personal/transparencia_ieeg_org_mx/EY0VglinCYlHldQkyvv_fQ0BBF8TzuLk0QZ1PjS8rzMPQg?e=powg2H" TargetMode="External"/><Relationship Id="rId116" Type="http://schemas.openxmlformats.org/officeDocument/2006/relationships/hyperlink" Target="../../../../../../../:b:/g/personal/transparencia_ieeg_org_mx/ESaBcHRzZixPpCJMxfBoTf0BLkcOFr5HDsf4nHRTGqmLxA?e=6bVd9w" TargetMode="External"/><Relationship Id="rId137" Type="http://schemas.openxmlformats.org/officeDocument/2006/relationships/hyperlink" Target="../../../../../../../:b:/g/personal/transparencia_ieeg_org_mx/EaWpyzLeN3pDhTQAiIURpggBZMtJ9KDQNrnOAsDy6lhYCQ?e=lYNgWD" TargetMode="External"/><Relationship Id="rId158" Type="http://schemas.openxmlformats.org/officeDocument/2006/relationships/hyperlink" Target="../../../../../../../:b:/g/personal/transparencia_ieeg_org_mx/EZ817FhPDh1CiEA8pVoxfooBWCPbrGCGvluXHI7lbYDnkw?e=lL3Oq9" TargetMode="External"/><Relationship Id="rId20" Type="http://schemas.openxmlformats.org/officeDocument/2006/relationships/hyperlink" Target="../../../../../../../:b:/g/personal/transparencia_ieeg_org_mx/EczIfZ_y8TZIo_7yZiqb160B1B0JOKPd5zDtGUSPZR9xJw?e=xyM5La" TargetMode="External"/><Relationship Id="rId41" Type="http://schemas.openxmlformats.org/officeDocument/2006/relationships/hyperlink" Target="../../../../../../../:b:/g/personal/transparencia_ieeg_org_mx/EfdghAO0LV1Csi12jV4ti3gBsXXcaxHkukfn-2cGpGbCdw?e=Rts5vn" TargetMode="External"/><Relationship Id="rId62" Type="http://schemas.openxmlformats.org/officeDocument/2006/relationships/hyperlink" Target="../../../../../../../:b:/g/personal/transparencia_ieeg_org_mx/EdxI0J0y9g1Pus-_c1NZYnMBJZR-LhK334PyXqD73bbnwA?e=xO991I" TargetMode="External"/><Relationship Id="rId83" Type="http://schemas.openxmlformats.org/officeDocument/2006/relationships/hyperlink" Target="../../../../../../../:b:/g/personal/transparencia_ieeg_org_mx/EbAcJE38YidMgX9_GkCSNwcB54T8E-3axyGO_xz8kxo0pg?e=OUk3A6" TargetMode="External"/><Relationship Id="rId88" Type="http://schemas.openxmlformats.org/officeDocument/2006/relationships/hyperlink" Target="../../../../../../../:b:/g/personal/transparencia_ieeg_org_mx/EQTBzwS49_lGtO7B5xaL9M8BRkP9xE_LpHHdYJt0OPpbVQ?e=NfyD0Y" TargetMode="External"/><Relationship Id="rId111" Type="http://schemas.openxmlformats.org/officeDocument/2006/relationships/hyperlink" Target="../../../../../../../:b:/g/personal/transparencia_ieeg_org_mx/EXJWu9P1pTREoUkvuWW0gzABbBIFzNOcuMW81uWDsWRIeQ?e=aAUr70" TargetMode="External"/><Relationship Id="rId132" Type="http://schemas.openxmlformats.org/officeDocument/2006/relationships/hyperlink" Target="../../../../../../../:b:/g/personal/transparencia_ieeg_org_mx/EanggeGpRfVAh_FocJz7n-wBfQ_6ma1a7HmJzxDbLP3tEA?e=LZSXZO" TargetMode="External"/><Relationship Id="rId153" Type="http://schemas.openxmlformats.org/officeDocument/2006/relationships/hyperlink" Target="../../../../../../../:b:/g/personal/transparencia_ieeg_org_mx/EfTG3XpSEPRIvXfIOus7XvMBVWdljzS_-33tgkihDscPIw?e=5arSUn" TargetMode="External"/><Relationship Id="rId15" Type="http://schemas.openxmlformats.org/officeDocument/2006/relationships/hyperlink" Target="../../../../../../../:b:/g/personal/transparencia_ieeg_org_mx/EYowmypT6D5FkoHl1HhN6JMBIkCe_RP84oTRQoRkqLoFqQ?e=K1MPUy" TargetMode="External"/><Relationship Id="rId36" Type="http://schemas.openxmlformats.org/officeDocument/2006/relationships/hyperlink" Target="../../../../../../../:b:/g/personal/transparencia_ieeg_org_mx/EYEZ95aPepBBn58WYW3ljl8BJp_BV0tM-SeAVUvtyH5XvQ?e=wkqocH" TargetMode="External"/><Relationship Id="rId57" Type="http://schemas.openxmlformats.org/officeDocument/2006/relationships/hyperlink" Target="../../../../../../../:b:/g/personal/transparencia_ieeg_org_mx/EdmUKAsNcyxMspCupAJooVwBKoAYJT73pTy4WXKsWFryeQ?e=ymbOcV" TargetMode="External"/><Relationship Id="rId106" Type="http://schemas.openxmlformats.org/officeDocument/2006/relationships/hyperlink" Target="../../../../../../../:b:/g/personal/transparencia_ieeg_org_mx/EYM-abbEeqxAg3MIjay9z-UBxfM18RFPmsxN5_OqcgxzgA?e=Y0FF6D" TargetMode="External"/><Relationship Id="rId127" Type="http://schemas.openxmlformats.org/officeDocument/2006/relationships/hyperlink" Target="../../../../../../../:b:/g/personal/transparencia_ieeg_org_mx/Ecp0mGha03FIkGzg9VWOu60B6nCDUc6rdrLjzIbq_bCPiA?e=5ouqdw" TargetMode="External"/><Relationship Id="rId10" Type="http://schemas.openxmlformats.org/officeDocument/2006/relationships/hyperlink" Target="../../../../../../../:b:/g/personal/transparencia_ieeg_org_mx/EdHtSwQjNm5JgrdWH7DxAAUBUrojv-MBp51E2UEO6J8MOA?e=wESH4k" TargetMode="External"/><Relationship Id="rId31" Type="http://schemas.openxmlformats.org/officeDocument/2006/relationships/hyperlink" Target="../../../../../../../:b:/g/personal/transparencia_ieeg_org_mx/EQvaB_kuKOxPlUL1nqziQ-8BTkXmvjUlhR8fRwj7w8JKZA?e=76swKs" TargetMode="External"/><Relationship Id="rId52" Type="http://schemas.openxmlformats.org/officeDocument/2006/relationships/hyperlink" Target="../../../../../../../:b:/g/personal/transparencia_ieeg_org_mx/ETEDsWKjtaBIu65ILVYy_0UBGfKjlowibwCi5gCmqxtArw?e=9ASHeP" TargetMode="External"/><Relationship Id="rId73" Type="http://schemas.openxmlformats.org/officeDocument/2006/relationships/hyperlink" Target="../../../../../../../:b:/g/personal/transparencia_ieeg_org_mx/EfXqTUp2RmhHgKy7cqMQslsBkTRKTOAtfjOJfHPF6lTBgQ?e=Ttiuvd" TargetMode="External"/><Relationship Id="rId78" Type="http://schemas.openxmlformats.org/officeDocument/2006/relationships/hyperlink" Target="../../../../../../../:b:/g/personal/transparencia_ieeg_org_mx/EYDbTy7gNiFKlvrV__5JSD0BBEqJ2o_iPsjm_egF_iibUA?e=t2Q4Hq" TargetMode="External"/><Relationship Id="rId94" Type="http://schemas.openxmlformats.org/officeDocument/2006/relationships/hyperlink" Target="../../../../../../../:b:/g/personal/transparencia_ieeg_org_mx/EaPSSHZ6eZRDrcG1SErL6swBujGWBvHVABNeeM3nJ-ROTw?e=i7ayb6" TargetMode="External"/><Relationship Id="rId99" Type="http://schemas.openxmlformats.org/officeDocument/2006/relationships/hyperlink" Target="../../../../../../../:b:/g/personal/transparencia_ieeg_org_mx/EfZYmFQBsvJDhpN9N9HdfvkBQoEVT6FGNasxp2Q4tQsZYQ?e=NgSyCs" TargetMode="External"/><Relationship Id="rId101" Type="http://schemas.openxmlformats.org/officeDocument/2006/relationships/hyperlink" Target="../../../../../../../:b:/g/personal/transparencia_ieeg_org_mx/EaObEUc2puNGoaw2t_48GcoB-ZxrO0DGKmA7OEBhh-ZGAw?e=qnt1fk" TargetMode="External"/><Relationship Id="rId122" Type="http://schemas.openxmlformats.org/officeDocument/2006/relationships/hyperlink" Target="../../../../../../../:b:/g/personal/transparencia_ieeg_org_mx/EbAXnpik2MtNhY5yfHQVn4MBR_6CUSGfgeLRk9aXoAAXHQ?e=PODHdR" TargetMode="External"/><Relationship Id="rId143" Type="http://schemas.openxmlformats.org/officeDocument/2006/relationships/hyperlink" Target="../../../../../../../:b:/g/personal/transparencia_ieeg_org_mx/EdxEeLPUeXdBkMCweXHLxooBei40yvHA1L3DuJWLS-b8_g?e=u7OX2r" TargetMode="External"/><Relationship Id="rId148" Type="http://schemas.openxmlformats.org/officeDocument/2006/relationships/hyperlink" Target="../../../../../../../:b:/g/personal/transparencia_ieeg_org_mx/EWajYRMXkKZLkyWkU5noy98BH-q1vNNMlzyTpDmWm_B8dg?e=ZCIUzE" TargetMode="External"/><Relationship Id="rId164" Type="http://schemas.openxmlformats.org/officeDocument/2006/relationships/hyperlink" Target="../../../../../../../:b:/g/personal/transparencia_ieeg_org_mx/Eeg4ta5i0UhBgUU64A14lqUBpE0wpZBdpd4yuU0T5VS67w?e=oYnUM8" TargetMode="External"/><Relationship Id="rId169" Type="http://schemas.openxmlformats.org/officeDocument/2006/relationships/hyperlink" Target="../../../../../../../:b:/g/personal/transparencia_ieeg_org_mx/ETGIwuxqfSFFgGBdaCtmBS4B_HWYYP-cjDNNpMLHjaG98A?e=giHaiL" TargetMode="External"/><Relationship Id="rId4" Type="http://schemas.openxmlformats.org/officeDocument/2006/relationships/hyperlink" Target="../../../../../../../:b:/g/personal/transparencia_ieeg_org_mx/EasFH4no3xNGlwl3uAAwoLIBXEu1WwRYFCRGlgWYInY89Q?e=zoUXai" TargetMode="External"/><Relationship Id="rId9" Type="http://schemas.openxmlformats.org/officeDocument/2006/relationships/hyperlink" Target="../../../../../../../:b:/g/personal/transparencia_ieeg_org_mx/EU-taVkvmyxClO-2yiJFXpoBMN4uy9_kyBeA4IIQp3N2cQ?e=dYGCG1" TargetMode="External"/><Relationship Id="rId26" Type="http://schemas.openxmlformats.org/officeDocument/2006/relationships/hyperlink" Target="../../../../../../../:b:/g/personal/transparencia_ieeg_org_mx/EaK5E0F4BLNElQgxfCsOkjgBkq0LNGTIOVDjByhTsQLPsw?e=1NifRD" TargetMode="External"/><Relationship Id="rId47" Type="http://schemas.openxmlformats.org/officeDocument/2006/relationships/hyperlink" Target="../../../../../../../:b:/g/personal/transparencia_ieeg_org_mx/ETRjHlDCQFZHjWOTLIEtCxcBpEJeenuOu9Y6TF5nim4yWQ?e=3igSqj" TargetMode="External"/><Relationship Id="rId68" Type="http://schemas.openxmlformats.org/officeDocument/2006/relationships/hyperlink" Target="../../../../../../../:b:/g/personal/transparencia_ieeg_org_mx/ETta8UioL0xAie4PimOvKcABv0vwpEjMh1MPcwOilHFUzg?e=apcwUX" TargetMode="External"/><Relationship Id="rId89" Type="http://schemas.openxmlformats.org/officeDocument/2006/relationships/hyperlink" Target="../../../../../../../:b:/g/personal/transparencia_ieeg_org_mx/ETi62Jbw_jxArp12MRfz7YEBeEPyoZ9_z9MT-o7QJoD2kw?e=SJC4o9" TargetMode="External"/><Relationship Id="rId112" Type="http://schemas.openxmlformats.org/officeDocument/2006/relationships/hyperlink" Target="../../../../../../../:b:/g/personal/transparencia_ieeg_org_mx/EbUjhH_CjSBPtn6nHC-Dd6ABYqv_fmzvsRXZYk06pB2gag?e=JWE28B" TargetMode="External"/><Relationship Id="rId133" Type="http://schemas.openxmlformats.org/officeDocument/2006/relationships/hyperlink" Target="../../../../../../../:b:/g/personal/transparencia_ieeg_org_mx/EX56zE-UAKNBrlQjY4TzEEABP8FvwvMP4CRKzO43JjuAFA?e=fiVjzk" TargetMode="External"/><Relationship Id="rId154" Type="http://schemas.openxmlformats.org/officeDocument/2006/relationships/hyperlink" Target="../../../../../../../:b:/g/personal/transparencia_ieeg_org_mx/EebeuxEXSqlJrdNlbfmtpUkBFI2aiyrNUF-qN8nl1DvbLw?e=TceWp4" TargetMode="External"/><Relationship Id="rId16" Type="http://schemas.openxmlformats.org/officeDocument/2006/relationships/hyperlink" Target="../../../../../../../:b:/g/personal/transparencia_ieeg_org_mx/Ec7gOW7DOwlKmU-quvurPG0B2T9MJ_ABcKTVJe4OPkRpEQ?e=vruQc4" TargetMode="External"/><Relationship Id="rId37" Type="http://schemas.openxmlformats.org/officeDocument/2006/relationships/hyperlink" Target="../../../../../../../:b:/g/personal/transparencia_ieeg_org_mx/Ed9wfvpZi5VGhA0tdyeZUQIBohG5r-4-DRB6Jpu8KKEWFQ?e=BENkhw" TargetMode="External"/><Relationship Id="rId58" Type="http://schemas.openxmlformats.org/officeDocument/2006/relationships/hyperlink" Target="../../../../../../../:b:/g/personal/transparencia_ieeg_org_mx/EQUxp5sA89BEuOZPOstNX1YBo7Ah2TyCHM1Nv1H100tXnw?e=cep4jM" TargetMode="External"/><Relationship Id="rId79" Type="http://schemas.openxmlformats.org/officeDocument/2006/relationships/hyperlink" Target="../../../../../../../:b:/g/personal/transparencia_ieeg_org_mx/EaDm-PYBRL9EtgrcZ7qeqrkBxYny0O8zj2KJUHDcTNG5mg?e=92qUh3" TargetMode="External"/><Relationship Id="rId102" Type="http://schemas.openxmlformats.org/officeDocument/2006/relationships/hyperlink" Target="../../../../../../../:b:/g/personal/transparencia_ieeg_org_mx/EbL9FnF8Lk5BomN0D3PAWygBYc0eKXX7iiqIxx3RVdOrbQ?e=wXSZHy" TargetMode="External"/><Relationship Id="rId123" Type="http://schemas.openxmlformats.org/officeDocument/2006/relationships/hyperlink" Target="../../../../../../../:b:/g/personal/transparencia_ieeg_org_mx/EY5tbjWoa45JjDCcSIXeoNsB8kygtndLAQws7ZeGvs6I3w?e=D3TrmU" TargetMode="External"/><Relationship Id="rId144" Type="http://schemas.openxmlformats.org/officeDocument/2006/relationships/hyperlink" Target="../../../../../../../:b:/g/personal/transparencia_ieeg_org_mx/EWX8lV7rtyxFgdgnKSSCh5wBg-WpIm2h3tjHn960iNbbzQ?e=cxKkVN" TargetMode="External"/><Relationship Id="rId90" Type="http://schemas.openxmlformats.org/officeDocument/2006/relationships/hyperlink" Target="../../../../../../../:b:/g/personal/transparencia_ieeg_org_mx/EbJCE-p9PGJHur-CNC_NV_oB-fFAaadjYX1CIS_DtnwGVA?e=OVLNOL" TargetMode="External"/><Relationship Id="rId165" Type="http://schemas.openxmlformats.org/officeDocument/2006/relationships/hyperlink" Target="../../../../../../../:b:/g/personal/transparencia_ieeg_org_mx/EeSkAAvv9DlPvk4uVsOH3ugB_TFim1h5S9UT-j7bO_SK_Q?e=8SNLlI" TargetMode="External"/><Relationship Id="rId27" Type="http://schemas.openxmlformats.org/officeDocument/2006/relationships/hyperlink" Target="../../../../../../../:b:/g/personal/transparencia_ieeg_org_mx/EejB4xjV2lRDl9HDEqvGzosBj58JrwRzBpO3GAYPEkDjvQ?e=XCLwzq" TargetMode="External"/><Relationship Id="rId48" Type="http://schemas.openxmlformats.org/officeDocument/2006/relationships/hyperlink" Target="../../../../../../../:b:/g/personal/transparencia_ieeg_org_mx/EcCCI4_vu_dHqDNbF6iNxFkBC-H9mm4-ASGQ9qZLLsRRlg?e=YLOhsy" TargetMode="External"/><Relationship Id="rId69" Type="http://schemas.openxmlformats.org/officeDocument/2006/relationships/hyperlink" Target="../../../../../../../:b:/g/personal/transparencia_ieeg_org_mx/EeE6hZZzybFEqTPMw-5N1yUBhGbYyLMYz9ENE3DkKFC3tA?e=e3DfUD" TargetMode="External"/><Relationship Id="rId113" Type="http://schemas.openxmlformats.org/officeDocument/2006/relationships/hyperlink" Target="../../../../../../../:b:/g/personal/transparencia_ieeg_org_mx/EXpChD76Fj1An829vfHUookBRQRFkPXhR_q9r6id8NtpbA?e=CeYiG0" TargetMode="External"/><Relationship Id="rId134" Type="http://schemas.openxmlformats.org/officeDocument/2006/relationships/hyperlink" Target="../../../../../../../:b:/g/personal/transparencia_ieeg_org_mx/EQGGgHDqLdlHvuNEPz_nDk4Bp0CtXxJA7LQNcQx4doFJAg?e=h5e3F6" TargetMode="External"/><Relationship Id="rId80" Type="http://schemas.openxmlformats.org/officeDocument/2006/relationships/hyperlink" Target="../../../../../../../:b:/g/personal/transparencia_ieeg_org_mx/EafBlErx4npLjucXGvBwILEBS6GVikPXC7qwKiwIkU6Hsg?e=k7d9S0" TargetMode="External"/><Relationship Id="rId155" Type="http://schemas.openxmlformats.org/officeDocument/2006/relationships/hyperlink" Target="../../../../../../../:b:/g/personal/transparencia_ieeg_org_mx/ERUvWpqAdJhDhCMGBF_0YOcBtTeFQa1fSbgh9YDk4zBJYA?e=S1HnbX" TargetMode="External"/><Relationship Id="rId17" Type="http://schemas.openxmlformats.org/officeDocument/2006/relationships/hyperlink" Target="../../../../../../../:b:/g/personal/transparencia_ieeg_org_mx/ERUJ4rfZvORLpbkfqzxCNF4BuLqsXDqkLNHrGl-f6VzMzg?e=mKid3v" TargetMode="External"/><Relationship Id="rId38" Type="http://schemas.openxmlformats.org/officeDocument/2006/relationships/hyperlink" Target="../../../../../../../:b:/g/personal/transparencia_ieeg_org_mx/ETWnDShjQKFApIqf-2PqZOwBxyUKc_f5JqyWsWB_R3BBAA?e=6e1PDg" TargetMode="External"/><Relationship Id="rId59" Type="http://schemas.openxmlformats.org/officeDocument/2006/relationships/hyperlink" Target="../../../../../../../:b:/g/personal/transparencia_ieeg_org_mx/EUpt7Gd2hspCtba4JUu-QVMB6yOZHOz2Nm9UwNKRXy1anw?e=tcIsXG" TargetMode="External"/><Relationship Id="rId103" Type="http://schemas.openxmlformats.org/officeDocument/2006/relationships/hyperlink" Target="../../../../../../../:b:/g/personal/transparencia_ieeg_org_mx/ETHCVBWji1JKmsr9UPTIAl8BKQ59K2LYjcEnfHYrzcZ6gw?e=w6xUR7" TargetMode="External"/><Relationship Id="rId124" Type="http://schemas.openxmlformats.org/officeDocument/2006/relationships/hyperlink" Target="../../../../../../../:b:/g/personal/transparencia_ieeg_org_mx/EeNiDw_orvlPm1WPzQo6zQ8BranWUlJcysGOGA64yAsbIw?e=d1Fo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3"/>
  <sheetViews>
    <sheetView topLeftCell="AE2" workbookViewId="0">
      <selection activeCell="AG15" sqref="A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2" t="s">
        <v>1</v>
      </c>
      <c r="B2" s="13"/>
      <c r="C2" s="13"/>
      <c r="D2" s="12" t="s">
        <v>2</v>
      </c>
      <c r="E2" s="13"/>
      <c r="F2" s="13"/>
      <c r="G2" s="12" t="s">
        <v>3</v>
      </c>
      <c r="H2" s="13"/>
      <c r="I2" s="13"/>
    </row>
    <row r="3" spans="1:33" x14ac:dyDescent="0.25">
      <c r="A3" s="14" t="s">
        <v>4</v>
      </c>
      <c r="B3" s="13"/>
      <c r="C3" s="13"/>
      <c r="D3" s="14" t="s">
        <v>5</v>
      </c>
      <c r="E3" s="13"/>
      <c r="F3" s="13"/>
      <c r="G3" s="14" t="s">
        <v>6</v>
      </c>
      <c r="H3" s="13"/>
      <c r="I3" s="13"/>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2025</v>
      </c>
      <c r="B8" s="4">
        <v>45748</v>
      </c>
      <c r="C8" s="4">
        <v>45838</v>
      </c>
      <c r="D8" t="s">
        <v>83</v>
      </c>
      <c r="E8" s="3" t="s">
        <v>173</v>
      </c>
      <c r="F8" t="s">
        <v>87</v>
      </c>
      <c r="G8" s="3" t="s">
        <v>218</v>
      </c>
      <c r="H8" t="s">
        <v>93</v>
      </c>
      <c r="I8" s="3" t="s">
        <v>174</v>
      </c>
      <c r="J8" t="s">
        <v>100</v>
      </c>
      <c r="K8" s="3" t="s">
        <v>175</v>
      </c>
      <c r="L8" s="3">
        <v>2025</v>
      </c>
      <c r="M8" s="3" t="s">
        <v>176</v>
      </c>
      <c r="N8" s="3" t="s">
        <v>222</v>
      </c>
      <c r="O8" s="3" t="s">
        <v>177</v>
      </c>
      <c r="P8" s="3">
        <v>522</v>
      </c>
      <c r="Q8" s="3"/>
      <c r="R8" s="3"/>
      <c r="S8" t="s">
        <v>103</v>
      </c>
      <c r="T8" s="3" t="s">
        <v>178</v>
      </c>
      <c r="U8" s="4">
        <v>45803</v>
      </c>
      <c r="V8" s="3"/>
      <c r="W8" t="s">
        <v>107</v>
      </c>
      <c r="X8" s="3"/>
      <c r="Y8" s="3"/>
      <c r="Z8" s="3"/>
      <c r="AA8" s="3"/>
      <c r="AB8" s="3">
        <v>1</v>
      </c>
      <c r="AC8" s="3">
        <v>1</v>
      </c>
      <c r="AD8" s="3">
        <v>1</v>
      </c>
      <c r="AE8" s="3" t="s">
        <v>173</v>
      </c>
      <c r="AF8" s="4">
        <v>45839</v>
      </c>
      <c r="AG8" s="3" t="s">
        <v>653</v>
      </c>
    </row>
    <row r="9" spans="1:33" x14ac:dyDescent="0.25">
      <c r="A9" s="3">
        <v>2025</v>
      </c>
      <c r="B9" s="4">
        <v>45748</v>
      </c>
      <c r="C9" s="4">
        <v>45838</v>
      </c>
      <c r="D9" t="s">
        <v>83</v>
      </c>
      <c r="E9" s="3" t="s">
        <v>173</v>
      </c>
      <c r="F9" t="s">
        <v>87</v>
      </c>
      <c r="G9" s="3" t="s">
        <v>218</v>
      </c>
      <c r="H9" t="s">
        <v>93</v>
      </c>
      <c r="I9" s="3" t="s">
        <v>180</v>
      </c>
      <c r="J9" t="s">
        <v>100</v>
      </c>
      <c r="K9" s="3" t="s">
        <v>181</v>
      </c>
      <c r="L9" s="3">
        <v>2025</v>
      </c>
      <c r="M9" s="3" t="s">
        <v>182</v>
      </c>
      <c r="N9" s="3" t="s">
        <v>222</v>
      </c>
      <c r="O9" s="3" t="s">
        <v>177</v>
      </c>
      <c r="P9" s="3">
        <v>580</v>
      </c>
      <c r="Q9" s="3"/>
      <c r="R9" s="3"/>
      <c r="S9" t="s">
        <v>103</v>
      </c>
      <c r="T9" s="3" t="s">
        <v>178</v>
      </c>
      <c r="U9" s="4">
        <v>45743</v>
      </c>
      <c r="V9" s="3"/>
      <c r="W9" t="s">
        <v>107</v>
      </c>
      <c r="X9" s="3"/>
      <c r="Y9" s="3"/>
      <c r="Z9" s="3"/>
      <c r="AA9" s="3"/>
      <c r="AB9" s="3">
        <v>2</v>
      </c>
      <c r="AC9" s="3">
        <v>2</v>
      </c>
      <c r="AD9" s="3">
        <v>2</v>
      </c>
      <c r="AE9" s="3" t="s">
        <v>173</v>
      </c>
      <c r="AF9" s="4">
        <v>45839</v>
      </c>
      <c r="AG9" s="3" t="s">
        <v>654</v>
      </c>
    </row>
    <row r="10" spans="1:33" x14ac:dyDescent="0.25">
      <c r="A10" s="3">
        <v>2025</v>
      </c>
      <c r="B10" s="4">
        <v>45748</v>
      </c>
      <c r="C10" s="4">
        <v>45838</v>
      </c>
      <c r="D10" t="s">
        <v>83</v>
      </c>
      <c r="E10" s="3" t="s">
        <v>173</v>
      </c>
      <c r="F10" t="s">
        <v>87</v>
      </c>
      <c r="G10" s="3" t="s">
        <v>218</v>
      </c>
      <c r="H10" t="s">
        <v>93</v>
      </c>
      <c r="I10" s="3" t="s">
        <v>180</v>
      </c>
      <c r="J10" t="s">
        <v>100</v>
      </c>
      <c r="K10" s="3" t="s">
        <v>183</v>
      </c>
      <c r="L10" s="3">
        <v>2025</v>
      </c>
      <c r="M10" s="3" t="s">
        <v>184</v>
      </c>
      <c r="N10" s="3" t="s">
        <v>222</v>
      </c>
      <c r="O10" s="3" t="s">
        <v>177</v>
      </c>
      <c r="P10" s="3">
        <v>580</v>
      </c>
      <c r="Q10" s="3"/>
      <c r="R10" s="3"/>
      <c r="S10" t="s">
        <v>103</v>
      </c>
      <c r="T10" s="3" t="s">
        <v>178</v>
      </c>
      <c r="U10" s="4">
        <v>45775</v>
      </c>
      <c r="V10" s="4">
        <v>45791</v>
      </c>
      <c r="W10" t="s">
        <v>107</v>
      </c>
      <c r="X10" s="3"/>
      <c r="Y10" s="3"/>
      <c r="Z10" s="3"/>
      <c r="AA10" s="3"/>
      <c r="AB10" s="3">
        <v>3</v>
      </c>
      <c r="AC10" s="3">
        <v>3</v>
      </c>
      <c r="AD10" s="3">
        <v>3</v>
      </c>
      <c r="AE10" s="3" t="s">
        <v>173</v>
      </c>
      <c r="AF10" s="4">
        <v>45839</v>
      </c>
      <c r="AG10" s="3" t="s">
        <v>655</v>
      </c>
    </row>
    <row r="11" spans="1:33" x14ac:dyDescent="0.25">
      <c r="A11" s="3">
        <v>2025</v>
      </c>
      <c r="B11" s="4">
        <v>45748</v>
      </c>
      <c r="C11" s="4">
        <v>45838</v>
      </c>
      <c r="D11" t="s">
        <v>83</v>
      </c>
      <c r="E11" s="3" t="s">
        <v>173</v>
      </c>
      <c r="F11" t="s">
        <v>87</v>
      </c>
      <c r="G11" s="3" t="s">
        <v>218</v>
      </c>
      <c r="H11" t="s">
        <v>93</v>
      </c>
      <c r="I11" s="3" t="s">
        <v>185</v>
      </c>
      <c r="J11" t="s">
        <v>100</v>
      </c>
      <c r="K11" s="3" t="s">
        <v>186</v>
      </c>
      <c r="L11" s="3">
        <v>2025</v>
      </c>
      <c r="M11" s="3" t="s">
        <v>184</v>
      </c>
      <c r="N11" s="3" t="s">
        <v>222</v>
      </c>
      <c r="O11" s="3" t="s">
        <v>177</v>
      </c>
      <c r="P11" s="3">
        <v>1745.8</v>
      </c>
      <c r="Q11" s="3"/>
      <c r="R11" s="3"/>
      <c r="S11" t="s">
        <v>103</v>
      </c>
      <c r="T11" s="3" t="s">
        <v>178</v>
      </c>
      <c r="U11" s="4">
        <v>45775</v>
      </c>
      <c r="V11" s="4">
        <v>45791</v>
      </c>
      <c r="W11" t="s">
        <v>107</v>
      </c>
      <c r="X11" s="3"/>
      <c r="Y11" s="3"/>
      <c r="Z11" s="3"/>
      <c r="AA11" s="3"/>
      <c r="AB11" s="3">
        <v>4</v>
      </c>
      <c r="AC11" s="3">
        <v>4</v>
      </c>
      <c r="AD11" s="3">
        <v>4</v>
      </c>
      <c r="AE11" s="3" t="s">
        <v>173</v>
      </c>
      <c r="AF11" s="4">
        <v>45839</v>
      </c>
      <c r="AG11" s="3" t="s">
        <v>656</v>
      </c>
    </row>
    <row r="12" spans="1:33" x14ac:dyDescent="0.25">
      <c r="A12" s="3">
        <v>2025</v>
      </c>
      <c r="B12" s="4">
        <v>45748</v>
      </c>
      <c r="C12" s="4">
        <v>45838</v>
      </c>
      <c r="D12" t="s">
        <v>83</v>
      </c>
      <c r="E12" s="3" t="s">
        <v>173</v>
      </c>
      <c r="F12" t="s">
        <v>87</v>
      </c>
      <c r="G12" s="3" t="s">
        <v>218</v>
      </c>
      <c r="H12" t="s">
        <v>93</v>
      </c>
      <c r="I12" s="3" t="s">
        <v>187</v>
      </c>
      <c r="J12" t="s">
        <v>100</v>
      </c>
      <c r="K12" s="3" t="s">
        <v>188</v>
      </c>
      <c r="L12" s="3">
        <v>2025</v>
      </c>
      <c r="M12" s="3" t="s">
        <v>184</v>
      </c>
      <c r="N12" s="3" t="s">
        <v>222</v>
      </c>
      <c r="O12" s="3" t="s">
        <v>177</v>
      </c>
      <c r="P12" s="3">
        <v>28159</v>
      </c>
      <c r="Q12" s="3"/>
      <c r="R12" s="3"/>
      <c r="S12" t="s">
        <v>103</v>
      </c>
      <c r="T12" s="3" t="s">
        <v>178</v>
      </c>
      <c r="U12" s="4">
        <v>45791</v>
      </c>
      <c r="V12" s="4">
        <v>45791</v>
      </c>
      <c r="W12" t="s">
        <v>107</v>
      </c>
      <c r="X12" s="3"/>
      <c r="Y12" s="3"/>
      <c r="Z12" s="3"/>
      <c r="AA12" s="3"/>
      <c r="AB12" s="3">
        <v>5</v>
      </c>
      <c r="AC12" s="3">
        <v>5</v>
      </c>
      <c r="AD12" s="3">
        <v>5</v>
      </c>
      <c r="AE12" s="3" t="s">
        <v>173</v>
      </c>
      <c r="AF12" s="4">
        <v>45839</v>
      </c>
      <c r="AG12" s="3" t="s">
        <v>657</v>
      </c>
    </row>
    <row r="13" spans="1:33" x14ac:dyDescent="0.25">
      <c r="A13" s="3">
        <v>2025</v>
      </c>
      <c r="B13" s="4">
        <v>45748</v>
      </c>
      <c r="C13" s="4">
        <v>45838</v>
      </c>
      <c r="D13" t="s">
        <v>83</v>
      </c>
      <c r="E13" s="3" t="s">
        <v>173</v>
      </c>
      <c r="F13" t="s">
        <v>87</v>
      </c>
      <c r="G13" s="3" t="s">
        <v>218</v>
      </c>
      <c r="H13" t="s">
        <v>93</v>
      </c>
      <c r="I13" s="3" t="s">
        <v>189</v>
      </c>
      <c r="J13" t="s">
        <v>100</v>
      </c>
      <c r="K13" s="3" t="s">
        <v>190</v>
      </c>
      <c r="L13" s="3">
        <v>2025</v>
      </c>
      <c r="M13" s="3" t="s">
        <v>184</v>
      </c>
      <c r="N13" s="3" t="s">
        <v>222</v>
      </c>
      <c r="O13" s="3" t="s">
        <v>177</v>
      </c>
      <c r="P13" s="3">
        <v>498</v>
      </c>
      <c r="Q13" s="3"/>
      <c r="R13" s="3"/>
      <c r="S13" t="s">
        <v>103</v>
      </c>
      <c r="T13" s="3" t="s">
        <v>178</v>
      </c>
      <c r="U13" s="4">
        <v>45777</v>
      </c>
      <c r="V13" s="4">
        <v>45791</v>
      </c>
      <c r="W13" t="s">
        <v>107</v>
      </c>
      <c r="X13" s="3"/>
      <c r="Y13" s="3"/>
      <c r="Z13" s="3"/>
      <c r="AA13" s="3"/>
      <c r="AB13" s="3">
        <v>6</v>
      </c>
      <c r="AC13" s="3">
        <v>6</v>
      </c>
      <c r="AD13" s="3">
        <v>6</v>
      </c>
      <c r="AE13" s="3" t="s">
        <v>173</v>
      </c>
      <c r="AF13" s="4">
        <v>45839</v>
      </c>
      <c r="AG13" s="3" t="s">
        <v>658</v>
      </c>
    </row>
    <row r="14" spans="1:33" x14ac:dyDescent="0.25">
      <c r="A14" s="3">
        <v>2025</v>
      </c>
      <c r="B14" s="4">
        <v>45748</v>
      </c>
      <c r="C14" s="4">
        <v>45838</v>
      </c>
      <c r="D14" t="s">
        <v>83</v>
      </c>
      <c r="E14" s="3" t="s">
        <v>173</v>
      </c>
      <c r="F14" t="s">
        <v>87</v>
      </c>
      <c r="G14" s="3" t="s">
        <v>218</v>
      </c>
      <c r="H14" t="s">
        <v>93</v>
      </c>
      <c r="I14" s="3" t="s">
        <v>191</v>
      </c>
      <c r="J14" t="s">
        <v>99</v>
      </c>
      <c r="K14" s="3" t="s">
        <v>192</v>
      </c>
      <c r="L14" s="3">
        <v>2025</v>
      </c>
      <c r="M14" s="3" t="s">
        <v>192</v>
      </c>
      <c r="N14" s="3" t="s">
        <v>222</v>
      </c>
      <c r="O14" s="3" t="s">
        <v>177</v>
      </c>
      <c r="P14" s="3">
        <v>18444</v>
      </c>
      <c r="Q14" s="3"/>
      <c r="R14" s="3"/>
      <c r="S14" t="s">
        <v>103</v>
      </c>
      <c r="T14" s="3" t="s">
        <v>178</v>
      </c>
      <c r="U14" s="4">
        <v>45811</v>
      </c>
      <c r="V14" s="3"/>
      <c r="W14" t="s">
        <v>107</v>
      </c>
      <c r="X14" s="3"/>
      <c r="Y14" s="3"/>
      <c r="Z14" s="3"/>
      <c r="AA14" s="3"/>
      <c r="AB14" s="3">
        <v>7</v>
      </c>
      <c r="AC14" s="3">
        <v>7</v>
      </c>
      <c r="AD14" s="3">
        <v>7</v>
      </c>
      <c r="AE14" s="3" t="s">
        <v>173</v>
      </c>
      <c r="AF14" s="4">
        <v>45839</v>
      </c>
      <c r="AG14" s="3" t="s">
        <v>659</v>
      </c>
    </row>
    <row r="15" spans="1:33" x14ac:dyDescent="0.25">
      <c r="A15" s="3">
        <v>2025</v>
      </c>
      <c r="B15" s="4">
        <v>45748</v>
      </c>
      <c r="C15" s="4">
        <v>45838</v>
      </c>
      <c r="D15" t="s">
        <v>83</v>
      </c>
      <c r="E15" s="3" t="s">
        <v>173</v>
      </c>
      <c r="F15" t="s">
        <v>87</v>
      </c>
      <c r="G15" s="3" t="s">
        <v>218</v>
      </c>
      <c r="H15" t="s">
        <v>93</v>
      </c>
      <c r="I15" s="3" t="s">
        <v>193</v>
      </c>
      <c r="J15" t="s">
        <v>100</v>
      </c>
      <c r="K15" s="3" t="s">
        <v>194</v>
      </c>
      <c r="L15" s="3">
        <v>2025</v>
      </c>
      <c r="M15" s="3" t="s">
        <v>194</v>
      </c>
      <c r="N15" s="3" t="s">
        <v>222</v>
      </c>
      <c r="O15" s="3" t="s">
        <v>177</v>
      </c>
      <c r="P15" s="3">
        <v>580</v>
      </c>
      <c r="Q15" s="3"/>
      <c r="R15" s="3"/>
      <c r="S15" t="s">
        <v>103</v>
      </c>
      <c r="T15" s="3" t="s">
        <v>178</v>
      </c>
      <c r="U15" s="4">
        <v>45798</v>
      </c>
      <c r="V15" s="4">
        <v>45798</v>
      </c>
      <c r="W15" t="s">
        <v>107</v>
      </c>
      <c r="X15" s="3"/>
      <c r="Y15" s="3"/>
      <c r="Z15" s="3"/>
      <c r="AA15" s="3"/>
      <c r="AB15" s="3">
        <v>8</v>
      </c>
      <c r="AC15" s="3">
        <v>8</v>
      </c>
      <c r="AD15" s="3">
        <v>8</v>
      </c>
      <c r="AE15" s="3" t="s">
        <v>173</v>
      </c>
      <c r="AF15" s="4">
        <v>45839</v>
      </c>
      <c r="AG15" s="3" t="s">
        <v>660</v>
      </c>
    </row>
    <row r="16" spans="1:33" x14ac:dyDescent="0.25">
      <c r="A16" s="3">
        <v>2025</v>
      </c>
      <c r="B16" s="4">
        <v>45748</v>
      </c>
      <c r="C16" s="4">
        <v>45838</v>
      </c>
      <c r="D16" t="s">
        <v>83</v>
      </c>
      <c r="E16" s="3" t="s">
        <v>173</v>
      </c>
      <c r="F16" t="s">
        <v>87</v>
      </c>
      <c r="G16" s="3" t="s">
        <v>218</v>
      </c>
      <c r="H16" t="s">
        <v>93</v>
      </c>
      <c r="I16" s="3" t="s">
        <v>195</v>
      </c>
      <c r="J16" t="s">
        <v>100</v>
      </c>
      <c r="K16" s="3" t="s">
        <v>196</v>
      </c>
      <c r="L16" s="3">
        <v>2025</v>
      </c>
      <c r="M16" s="3" t="s">
        <v>196</v>
      </c>
      <c r="N16" s="3" t="s">
        <v>222</v>
      </c>
      <c r="O16" s="3" t="s">
        <v>197</v>
      </c>
      <c r="P16" s="3">
        <v>39034</v>
      </c>
      <c r="Q16" s="3"/>
      <c r="R16" s="3"/>
      <c r="S16" t="s">
        <v>103</v>
      </c>
      <c r="T16" s="3" t="s">
        <v>178</v>
      </c>
      <c r="U16" s="4">
        <v>45824</v>
      </c>
      <c r="V16" s="4">
        <v>45824</v>
      </c>
      <c r="W16" t="s">
        <v>107</v>
      </c>
      <c r="X16" s="3"/>
      <c r="Y16" s="3"/>
      <c r="Z16" s="3"/>
      <c r="AA16" s="3"/>
      <c r="AB16" s="3">
        <v>9</v>
      </c>
      <c r="AC16" s="3">
        <v>9</v>
      </c>
      <c r="AD16" s="3">
        <v>9</v>
      </c>
      <c r="AE16" s="3" t="s">
        <v>173</v>
      </c>
      <c r="AF16" s="4">
        <v>45839</v>
      </c>
      <c r="AG16" s="3" t="s">
        <v>661</v>
      </c>
    </row>
    <row r="17" spans="1:33" x14ac:dyDescent="0.25">
      <c r="A17" s="3">
        <v>2025</v>
      </c>
      <c r="B17" s="4">
        <v>45748</v>
      </c>
      <c r="C17" s="4">
        <v>45838</v>
      </c>
      <c r="D17" t="s">
        <v>83</v>
      </c>
      <c r="E17" s="3" t="s">
        <v>173</v>
      </c>
      <c r="F17" t="s">
        <v>87</v>
      </c>
      <c r="G17" s="3" t="s">
        <v>218</v>
      </c>
      <c r="H17" t="s">
        <v>93</v>
      </c>
      <c r="I17" s="3" t="s">
        <v>198</v>
      </c>
      <c r="J17" t="s">
        <v>100</v>
      </c>
      <c r="K17" s="3" t="s">
        <v>199</v>
      </c>
      <c r="L17" s="3">
        <v>2025</v>
      </c>
      <c r="M17" s="3" t="s">
        <v>200</v>
      </c>
      <c r="N17" s="3" t="s">
        <v>222</v>
      </c>
      <c r="O17" s="3" t="s">
        <v>197</v>
      </c>
      <c r="P17" s="3">
        <v>580</v>
      </c>
      <c r="Q17" s="3"/>
      <c r="R17" s="3"/>
      <c r="S17" t="s">
        <v>103</v>
      </c>
      <c r="T17" s="3" t="s">
        <v>178</v>
      </c>
      <c r="U17" s="4">
        <v>45828</v>
      </c>
      <c r="V17" s="4">
        <v>45828</v>
      </c>
      <c r="W17" t="s">
        <v>107</v>
      </c>
      <c r="X17" s="3"/>
      <c r="Y17" s="3"/>
      <c r="Z17" s="3"/>
      <c r="AA17" s="3"/>
      <c r="AB17" s="3">
        <v>10</v>
      </c>
      <c r="AC17" s="3">
        <v>10</v>
      </c>
      <c r="AD17" s="3">
        <v>10</v>
      </c>
      <c r="AE17" s="3" t="s">
        <v>173</v>
      </c>
      <c r="AF17" s="4">
        <v>45839</v>
      </c>
      <c r="AG17" s="3" t="s">
        <v>662</v>
      </c>
    </row>
    <row r="18" spans="1:33" x14ac:dyDescent="0.25">
      <c r="A18" s="3">
        <v>2025</v>
      </c>
      <c r="B18" s="4">
        <v>45748</v>
      </c>
      <c r="C18" s="4">
        <v>45838</v>
      </c>
      <c r="D18" t="s">
        <v>83</v>
      </c>
      <c r="E18" s="3" t="s">
        <v>173</v>
      </c>
      <c r="F18" t="s">
        <v>87</v>
      </c>
      <c r="G18" s="3" t="s">
        <v>218</v>
      </c>
      <c r="H18" t="s">
        <v>93</v>
      </c>
      <c r="I18" s="3" t="s">
        <v>189</v>
      </c>
      <c r="J18" t="s">
        <v>100</v>
      </c>
      <c r="K18" s="3" t="s">
        <v>196</v>
      </c>
      <c r="L18" s="3">
        <v>2025</v>
      </c>
      <c r="M18" s="3" t="s">
        <v>196</v>
      </c>
      <c r="N18" s="3" t="s">
        <v>222</v>
      </c>
      <c r="O18" s="3" t="s">
        <v>197</v>
      </c>
      <c r="P18" s="3">
        <v>498.8</v>
      </c>
      <c r="Q18" s="3"/>
      <c r="R18" s="3"/>
      <c r="S18" t="s">
        <v>103</v>
      </c>
      <c r="T18" s="3" t="s">
        <v>178</v>
      </c>
      <c r="U18" s="4">
        <v>45824</v>
      </c>
      <c r="V18" s="4">
        <v>45824</v>
      </c>
      <c r="W18" t="s">
        <v>107</v>
      </c>
      <c r="X18" s="3"/>
      <c r="Y18" s="3"/>
      <c r="Z18" s="3"/>
      <c r="AA18" s="3"/>
      <c r="AB18" s="3">
        <v>11</v>
      </c>
      <c r="AC18" s="3">
        <v>11</v>
      </c>
      <c r="AD18" s="3">
        <v>11</v>
      </c>
      <c r="AE18" s="3" t="s">
        <v>173</v>
      </c>
      <c r="AF18" s="4">
        <v>45839</v>
      </c>
      <c r="AG18" s="3" t="s">
        <v>663</v>
      </c>
    </row>
    <row r="19" spans="1:33" x14ac:dyDescent="0.25">
      <c r="A19" s="3">
        <v>2025</v>
      </c>
      <c r="B19" s="4">
        <v>45748</v>
      </c>
      <c r="C19" s="4">
        <v>45838</v>
      </c>
      <c r="D19" t="s">
        <v>83</v>
      </c>
      <c r="E19" s="3" t="s">
        <v>173</v>
      </c>
      <c r="F19" t="s">
        <v>87</v>
      </c>
      <c r="G19" s="3" t="s">
        <v>218</v>
      </c>
      <c r="H19" t="s">
        <v>93</v>
      </c>
      <c r="I19" s="3" t="s">
        <v>185</v>
      </c>
      <c r="J19" t="s">
        <v>100</v>
      </c>
      <c r="K19" s="3" t="s">
        <v>196</v>
      </c>
      <c r="L19" s="3">
        <v>2025</v>
      </c>
      <c r="M19" s="3" t="s">
        <v>196</v>
      </c>
      <c r="N19" s="3" t="s">
        <v>222</v>
      </c>
      <c r="O19" s="3" t="s">
        <v>197</v>
      </c>
      <c r="P19" s="3">
        <v>1995.2</v>
      </c>
      <c r="Q19" s="3"/>
      <c r="R19" s="3"/>
      <c r="S19" t="s">
        <v>103</v>
      </c>
      <c r="T19" s="3" t="s">
        <v>178</v>
      </c>
      <c r="U19" s="4">
        <v>45824</v>
      </c>
      <c r="V19" s="4">
        <v>45824</v>
      </c>
      <c r="W19" t="s">
        <v>107</v>
      </c>
      <c r="X19" s="3"/>
      <c r="Y19" s="3"/>
      <c r="Z19" s="3"/>
      <c r="AA19" s="3"/>
      <c r="AB19" s="3">
        <v>12</v>
      </c>
      <c r="AC19" s="3">
        <v>12</v>
      </c>
      <c r="AD19" s="3">
        <v>12</v>
      </c>
      <c r="AE19" s="3" t="s">
        <v>173</v>
      </c>
      <c r="AF19" s="4">
        <v>45839</v>
      </c>
      <c r="AG19" s="3" t="s">
        <v>664</v>
      </c>
    </row>
    <row r="20" spans="1:33" x14ac:dyDescent="0.25">
      <c r="A20" s="3">
        <v>2025</v>
      </c>
      <c r="B20" s="4">
        <v>45748</v>
      </c>
      <c r="C20" s="4">
        <v>45838</v>
      </c>
      <c r="D20" t="s">
        <v>83</v>
      </c>
      <c r="E20" s="3" t="s">
        <v>201</v>
      </c>
      <c r="F20" t="s">
        <v>87</v>
      </c>
      <c r="G20" s="3" t="s">
        <v>218</v>
      </c>
      <c r="H20" t="s">
        <v>93</v>
      </c>
      <c r="I20" s="3" t="s">
        <v>202</v>
      </c>
      <c r="J20" t="s">
        <v>99</v>
      </c>
      <c r="K20" s="3" t="s">
        <v>203</v>
      </c>
      <c r="L20" s="3">
        <v>2025</v>
      </c>
      <c r="M20" s="3" t="s">
        <v>204</v>
      </c>
      <c r="N20" s="3" t="s">
        <v>205</v>
      </c>
      <c r="O20" s="3" t="s">
        <v>206</v>
      </c>
      <c r="P20" s="3">
        <v>1279</v>
      </c>
      <c r="Q20" s="3"/>
      <c r="R20" s="3"/>
      <c r="S20" t="s">
        <v>103</v>
      </c>
      <c r="T20" s="3" t="s">
        <v>178</v>
      </c>
      <c r="U20" s="4">
        <v>45819</v>
      </c>
      <c r="V20" s="4">
        <v>46022</v>
      </c>
      <c r="W20" t="s">
        <v>107</v>
      </c>
      <c r="X20" s="3"/>
      <c r="Y20" s="3"/>
      <c r="Z20" s="3"/>
      <c r="AA20" s="3"/>
      <c r="AB20" s="3">
        <v>13</v>
      </c>
      <c r="AC20" s="3">
        <v>13</v>
      </c>
      <c r="AD20" s="3">
        <v>13</v>
      </c>
      <c r="AE20" s="3" t="s">
        <v>201</v>
      </c>
      <c r="AF20" s="4">
        <v>45839</v>
      </c>
      <c r="AG20" s="3" t="s">
        <v>665</v>
      </c>
    </row>
    <row r="21" spans="1:33" x14ac:dyDescent="0.25">
      <c r="A21" s="3">
        <v>2025</v>
      </c>
      <c r="B21" s="4">
        <v>45748</v>
      </c>
      <c r="C21" s="4">
        <v>45838</v>
      </c>
      <c r="D21" t="s">
        <v>83</v>
      </c>
      <c r="E21" s="3" t="s">
        <v>207</v>
      </c>
      <c r="F21" t="s">
        <v>85</v>
      </c>
      <c r="G21" s="3" t="s">
        <v>208</v>
      </c>
      <c r="H21" t="s">
        <v>89</v>
      </c>
      <c r="I21" s="3" t="s">
        <v>209</v>
      </c>
      <c r="J21" t="s">
        <v>99</v>
      </c>
      <c r="K21" s="3" t="s">
        <v>210</v>
      </c>
      <c r="L21" s="3">
        <v>2025</v>
      </c>
      <c r="M21" s="3" t="s">
        <v>210</v>
      </c>
      <c r="N21" s="3" t="s">
        <v>211</v>
      </c>
      <c r="O21" s="3" t="s">
        <v>212</v>
      </c>
      <c r="P21" s="3">
        <v>44036</v>
      </c>
      <c r="Q21" s="3"/>
      <c r="R21" s="3"/>
      <c r="S21" t="s">
        <v>101</v>
      </c>
      <c r="T21" s="3" t="s">
        <v>213</v>
      </c>
      <c r="U21" s="4">
        <v>45741</v>
      </c>
      <c r="V21" s="4">
        <v>45863</v>
      </c>
      <c r="W21" t="s">
        <v>107</v>
      </c>
      <c r="X21" s="3"/>
      <c r="Y21" s="3"/>
      <c r="Z21" s="3"/>
      <c r="AA21" s="3"/>
      <c r="AB21" s="3">
        <v>14</v>
      </c>
      <c r="AC21" s="3">
        <v>14</v>
      </c>
      <c r="AD21" s="3">
        <v>14</v>
      </c>
      <c r="AE21" s="3" t="s">
        <v>207</v>
      </c>
      <c r="AF21" s="4">
        <v>45839</v>
      </c>
      <c r="AG21" s="3" t="s">
        <v>665</v>
      </c>
    </row>
    <row r="22" spans="1:33" x14ac:dyDescent="0.25">
      <c r="A22" s="3">
        <v>2025</v>
      </c>
      <c r="B22" s="4">
        <v>45748</v>
      </c>
      <c r="C22" s="4">
        <v>45838</v>
      </c>
      <c r="D22" t="s">
        <v>83</v>
      </c>
      <c r="E22" s="3" t="s">
        <v>207</v>
      </c>
      <c r="F22" t="s">
        <v>85</v>
      </c>
      <c r="G22" s="3" t="s">
        <v>208</v>
      </c>
      <c r="H22" t="s">
        <v>89</v>
      </c>
      <c r="I22" s="3" t="s">
        <v>209</v>
      </c>
      <c r="J22" t="s">
        <v>99</v>
      </c>
      <c r="K22" s="3" t="s">
        <v>210</v>
      </c>
      <c r="L22" s="3">
        <v>2025</v>
      </c>
      <c r="M22" s="3" t="s">
        <v>210</v>
      </c>
      <c r="N22" s="3" t="s">
        <v>211</v>
      </c>
      <c r="O22" s="3" t="s">
        <v>212</v>
      </c>
      <c r="P22" s="3">
        <v>42824</v>
      </c>
      <c r="Q22" s="3"/>
      <c r="R22" s="3"/>
      <c r="S22" t="s">
        <v>101</v>
      </c>
      <c r="T22" s="3" t="s">
        <v>213</v>
      </c>
      <c r="U22" s="4">
        <v>45741</v>
      </c>
      <c r="V22" s="4">
        <v>45863</v>
      </c>
      <c r="W22" t="s">
        <v>107</v>
      </c>
      <c r="X22" s="3"/>
      <c r="Y22" s="3"/>
      <c r="Z22" s="3"/>
      <c r="AA22" s="3"/>
      <c r="AB22" s="3">
        <v>15</v>
      </c>
      <c r="AC22" s="3">
        <v>15</v>
      </c>
      <c r="AD22" s="3">
        <v>15</v>
      </c>
      <c r="AE22" s="3" t="s">
        <v>207</v>
      </c>
      <c r="AF22" s="4">
        <v>45839</v>
      </c>
      <c r="AG22" s="3" t="s">
        <v>665</v>
      </c>
    </row>
    <row r="23" spans="1:33" x14ac:dyDescent="0.25">
      <c r="A23" s="3">
        <v>2025</v>
      </c>
      <c r="B23" s="4">
        <v>45748</v>
      </c>
      <c r="C23" s="4">
        <v>45838</v>
      </c>
      <c r="D23" t="s">
        <v>83</v>
      </c>
      <c r="E23" s="3" t="s">
        <v>207</v>
      </c>
      <c r="F23" t="s">
        <v>85</v>
      </c>
      <c r="G23" s="3" t="s">
        <v>208</v>
      </c>
      <c r="H23" t="s">
        <v>89</v>
      </c>
      <c r="I23" s="3" t="s">
        <v>214</v>
      </c>
      <c r="J23" t="s">
        <v>99</v>
      </c>
      <c r="K23" s="3" t="s">
        <v>210</v>
      </c>
      <c r="L23" s="3">
        <v>2025</v>
      </c>
      <c r="M23" s="3" t="s">
        <v>210</v>
      </c>
      <c r="N23" s="3" t="s">
        <v>211</v>
      </c>
      <c r="O23" s="3" t="s">
        <v>212</v>
      </c>
      <c r="P23" s="3">
        <v>32016</v>
      </c>
      <c r="Q23" s="3"/>
      <c r="R23" s="3"/>
      <c r="S23" t="s">
        <v>101</v>
      </c>
      <c r="T23" s="3" t="s">
        <v>213</v>
      </c>
      <c r="U23" s="4">
        <v>45741</v>
      </c>
      <c r="V23" s="4">
        <v>45747</v>
      </c>
      <c r="W23" t="s">
        <v>107</v>
      </c>
      <c r="X23" s="3"/>
      <c r="Y23" s="3"/>
      <c r="Z23" s="3"/>
      <c r="AA23" s="3"/>
      <c r="AB23" s="3">
        <v>16</v>
      </c>
      <c r="AC23" s="3">
        <v>16</v>
      </c>
      <c r="AD23" s="3">
        <v>16</v>
      </c>
      <c r="AE23" s="3" t="s">
        <v>207</v>
      </c>
      <c r="AF23" s="4">
        <v>45839</v>
      </c>
      <c r="AG23" s="3" t="s">
        <v>665</v>
      </c>
    </row>
    <row r="24" spans="1:33" x14ac:dyDescent="0.25">
      <c r="A24" s="3">
        <v>2025</v>
      </c>
      <c r="B24" s="4">
        <v>45748</v>
      </c>
      <c r="C24" s="4">
        <v>45838</v>
      </c>
      <c r="D24" t="s">
        <v>83</v>
      </c>
      <c r="E24" s="3" t="s">
        <v>207</v>
      </c>
      <c r="F24" t="s">
        <v>85</v>
      </c>
      <c r="G24" s="3" t="s">
        <v>208</v>
      </c>
      <c r="H24" t="s">
        <v>89</v>
      </c>
      <c r="I24" s="3" t="s">
        <v>215</v>
      </c>
      <c r="J24" t="s">
        <v>99</v>
      </c>
      <c r="K24" s="3" t="s">
        <v>210</v>
      </c>
      <c r="L24" s="3">
        <v>2025</v>
      </c>
      <c r="M24" s="3" t="s">
        <v>210</v>
      </c>
      <c r="N24" s="3" t="s">
        <v>211</v>
      </c>
      <c r="O24" s="3" t="s">
        <v>212</v>
      </c>
      <c r="P24" s="3">
        <v>21019.200000000001</v>
      </c>
      <c r="Q24" s="3"/>
      <c r="R24" s="3"/>
      <c r="S24" t="s">
        <v>101</v>
      </c>
      <c r="T24" s="3" t="s">
        <v>213</v>
      </c>
      <c r="U24" s="4">
        <v>45768</v>
      </c>
      <c r="V24" s="4">
        <v>45775</v>
      </c>
      <c r="W24" t="s">
        <v>107</v>
      </c>
      <c r="X24" s="3"/>
      <c r="Y24" s="3"/>
      <c r="Z24" s="3"/>
      <c r="AA24" s="3"/>
      <c r="AB24" s="3">
        <v>17</v>
      </c>
      <c r="AC24" s="3">
        <v>17</v>
      </c>
      <c r="AD24" s="3">
        <v>17</v>
      </c>
      <c r="AE24" s="3" t="s">
        <v>207</v>
      </c>
      <c r="AF24" s="4">
        <v>45839</v>
      </c>
      <c r="AG24" s="3" t="s">
        <v>665</v>
      </c>
    </row>
    <row r="25" spans="1:33" x14ac:dyDescent="0.25">
      <c r="A25" s="3">
        <v>2025</v>
      </c>
      <c r="B25" s="4">
        <v>45748</v>
      </c>
      <c r="C25" s="4">
        <v>45838</v>
      </c>
      <c r="D25" t="s">
        <v>83</v>
      </c>
      <c r="E25" s="3" t="s">
        <v>207</v>
      </c>
      <c r="F25" t="s">
        <v>85</v>
      </c>
      <c r="G25" s="3" t="s">
        <v>208</v>
      </c>
      <c r="H25" t="s">
        <v>89</v>
      </c>
      <c r="I25" s="3" t="s">
        <v>216</v>
      </c>
      <c r="J25" t="s">
        <v>99</v>
      </c>
      <c r="K25" s="3" t="s">
        <v>210</v>
      </c>
      <c r="L25" s="3">
        <v>2025</v>
      </c>
      <c r="M25" s="3" t="s">
        <v>210</v>
      </c>
      <c r="N25" s="3" t="s">
        <v>211</v>
      </c>
      <c r="O25" s="3" t="s">
        <v>212</v>
      </c>
      <c r="P25" s="3">
        <v>28605.599999999999</v>
      </c>
      <c r="Q25" s="3"/>
      <c r="R25" s="3"/>
      <c r="S25" t="s">
        <v>101</v>
      </c>
      <c r="T25" s="3" t="s">
        <v>213</v>
      </c>
      <c r="U25" s="4">
        <v>45768</v>
      </c>
      <c r="V25" s="4">
        <v>45775</v>
      </c>
      <c r="W25" t="s">
        <v>107</v>
      </c>
      <c r="X25" s="3"/>
      <c r="Y25" s="3"/>
      <c r="Z25" s="3"/>
      <c r="AA25" s="3"/>
      <c r="AB25" s="3">
        <v>18</v>
      </c>
      <c r="AC25" s="3">
        <v>18</v>
      </c>
      <c r="AD25" s="3">
        <v>18</v>
      </c>
      <c r="AE25" s="3" t="s">
        <v>207</v>
      </c>
      <c r="AF25" s="4">
        <v>45839</v>
      </c>
      <c r="AG25" s="3" t="s">
        <v>665</v>
      </c>
    </row>
    <row r="26" spans="1:33" x14ac:dyDescent="0.25">
      <c r="A26" s="3">
        <v>2025</v>
      </c>
      <c r="B26" s="4">
        <v>45748</v>
      </c>
      <c r="C26" s="4">
        <v>45838</v>
      </c>
      <c r="D26" t="s">
        <v>83</v>
      </c>
      <c r="E26" s="3" t="s">
        <v>217</v>
      </c>
      <c r="F26" t="s">
        <v>87</v>
      </c>
      <c r="G26" s="3" t="s">
        <v>218</v>
      </c>
      <c r="H26" t="s">
        <v>98</v>
      </c>
      <c r="I26" s="3" t="s">
        <v>219</v>
      </c>
      <c r="J26" t="s">
        <v>99</v>
      </c>
      <c r="K26" s="3" t="s">
        <v>220</v>
      </c>
      <c r="L26" s="3">
        <v>2025</v>
      </c>
      <c r="M26" s="3" t="s">
        <v>221</v>
      </c>
      <c r="N26" s="3" t="s">
        <v>222</v>
      </c>
      <c r="O26" s="3" t="s">
        <v>222</v>
      </c>
      <c r="P26" s="3">
        <v>8.02</v>
      </c>
      <c r="Q26" s="3"/>
      <c r="R26" s="3"/>
      <c r="S26" t="s">
        <v>103</v>
      </c>
      <c r="T26" s="3" t="s">
        <v>179</v>
      </c>
      <c r="U26" s="4">
        <v>45737</v>
      </c>
      <c r="V26" s="4">
        <v>45744</v>
      </c>
      <c r="W26" t="s">
        <v>107</v>
      </c>
      <c r="X26" s="3"/>
      <c r="Y26" s="3"/>
      <c r="Z26" s="3"/>
      <c r="AA26" s="3"/>
      <c r="AB26" s="3">
        <v>19</v>
      </c>
      <c r="AC26" s="3">
        <v>19</v>
      </c>
      <c r="AD26" s="3">
        <v>19</v>
      </c>
      <c r="AE26" s="3" t="s">
        <v>217</v>
      </c>
      <c r="AF26" s="4">
        <v>45839</v>
      </c>
      <c r="AG26" s="3" t="s">
        <v>665</v>
      </c>
    </row>
    <row r="27" spans="1:33" x14ac:dyDescent="0.25">
      <c r="A27" s="3">
        <v>2025</v>
      </c>
      <c r="B27" s="4">
        <v>45748</v>
      </c>
      <c r="C27" s="4">
        <v>45838</v>
      </c>
      <c r="D27" t="s">
        <v>83</v>
      </c>
      <c r="E27" s="3" t="s">
        <v>217</v>
      </c>
      <c r="F27" t="s">
        <v>87</v>
      </c>
      <c r="G27" s="3" t="s">
        <v>218</v>
      </c>
      <c r="H27" t="s">
        <v>98</v>
      </c>
      <c r="I27" s="3" t="s">
        <v>223</v>
      </c>
      <c r="J27" t="s">
        <v>99</v>
      </c>
      <c r="K27" s="3" t="s">
        <v>224</v>
      </c>
      <c r="L27" s="3">
        <v>2025</v>
      </c>
      <c r="M27" s="3" t="s">
        <v>225</v>
      </c>
      <c r="N27" s="3" t="s">
        <v>222</v>
      </c>
      <c r="O27" s="3" t="s">
        <v>222</v>
      </c>
      <c r="P27" s="3">
        <v>32000</v>
      </c>
      <c r="Q27" s="3"/>
      <c r="R27" s="3"/>
      <c r="S27" t="s">
        <v>103</v>
      </c>
      <c r="T27" s="3" t="s">
        <v>179</v>
      </c>
      <c r="U27" s="4">
        <v>45748</v>
      </c>
      <c r="V27" s="4">
        <v>45757</v>
      </c>
      <c r="W27" t="s">
        <v>107</v>
      </c>
      <c r="X27" s="3"/>
      <c r="Y27" s="3"/>
      <c r="Z27" s="3"/>
      <c r="AA27" s="3"/>
      <c r="AB27" s="3">
        <v>20</v>
      </c>
      <c r="AC27" s="3">
        <v>20</v>
      </c>
      <c r="AD27" s="3">
        <v>20</v>
      </c>
      <c r="AE27" s="3" t="s">
        <v>217</v>
      </c>
      <c r="AF27" s="4">
        <v>45839</v>
      </c>
      <c r="AG27" s="3" t="s">
        <v>665</v>
      </c>
    </row>
    <row r="28" spans="1:33" x14ac:dyDescent="0.25">
      <c r="A28" s="3">
        <v>2025</v>
      </c>
      <c r="B28" s="4">
        <v>45748</v>
      </c>
      <c r="C28" s="4">
        <v>45838</v>
      </c>
      <c r="D28" t="s">
        <v>83</v>
      </c>
      <c r="E28" s="3" t="s">
        <v>217</v>
      </c>
      <c r="F28" t="s">
        <v>87</v>
      </c>
      <c r="G28" s="3" t="s">
        <v>218</v>
      </c>
      <c r="H28" t="s">
        <v>98</v>
      </c>
      <c r="I28" s="3" t="s">
        <v>219</v>
      </c>
      <c r="J28" t="s">
        <v>99</v>
      </c>
      <c r="K28" s="3" t="s">
        <v>226</v>
      </c>
      <c r="L28" s="3">
        <v>2025</v>
      </c>
      <c r="M28" s="3" t="s">
        <v>227</v>
      </c>
      <c r="N28" s="3" t="s">
        <v>222</v>
      </c>
      <c r="O28" s="3" t="s">
        <v>222</v>
      </c>
      <c r="P28" s="3">
        <v>30.7</v>
      </c>
      <c r="Q28" s="3"/>
      <c r="R28" s="3"/>
      <c r="S28" t="s">
        <v>103</v>
      </c>
      <c r="T28" s="3" t="s">
        <v>179</v>
      </c>
      <c r="U28" s="4">
        <v>45749</v>
      </c>
      <c r="V28" s="4">
        <v>45754</v>
      </c>
      <c r="W28" t="s">
        <v>107</v>
      </c>
      <c r="X28" s="3"/>
      <c r="Y28" s="3"/>
      <c r="Z28" s="3"/>
      <c r="AA28" s="3"/>
      <c r="AB28" s="3">
        <v>21</v>
      </c>
      <c r="AC28" s="3">
        <v>21</v>
      </c>
      <c r="AD28" s="3">
        <v>21</v>
      </c>
      <c r="AE28" s="3" t="s">
        <v>217</v>
      </c>
      <c r="AF28" s="4">
        <v>45839</v>
      </c>
      <c r="AG28" s="3" t="s">
        <v>665</v>
      </c>
    </row>
    <row r="29" spans="1:33" x14ac:dyDescent="0.25">
      <c r="A29" s="3">
        <v>2025</v>
      </c>
      <c r="B29" s="4">
        <v>45748</v>
      </c>
      <c r="C29" s="4">
        <v>45838</v>
      </c>
      <c r="D29" t="s">
        <v>83</v>
      </c>
      <c r="E29" s="3" t="s">
        <v>217</v>
      </c>
      <c r="F29" t="s">
        <v>87</v>
      </c>
      <c r="G29" s="3" t="s">
        <v>218</v>
      </c>
      <c r="H29" t="s">
        <v>98</v>
      </c>
      <c r="I29" s="3" t="s">
        <v>228</v>
      </c>
      <c r="J29" t="s">
        <v>99</v>
      </c>
      <c r="K29" s="3" t="s">
        <v>229</v>
      </c>
      <c r="L29" s="3">
        <v>2025</v>
      </c>
      <c r="M29" s="3" t="s">
        <v>220</v>
      </c>
      <c r="N29" s="3" t="s">
        <v>222</v>
      </c>
      <c r="O29" s="3" t="s">
        <v>222</v>
      </c>
      <c r="P29" s="3">
        <v>102882.48</v>
      </c>
      <c r="Q29" s="3"/>
      <c r="R29" s="3"/>
      <c r="S29" t="s">
        <v>103</v>
      </c>
      <c r="T29" s="3" t="s">
        <v>179</v>
      </c>
      <c r="U29" s="4">
        <v>45747</v>
      </c>
      <c r="V29" s="4">
        <v>45768</v>
      </c>
      <c r="W29" t="s">
        <v>107</v>
      </c>
      <c r="X29" s="3"/>
      <c r="Y29" s="3"/>
      <c r="Z29" s="3"/>
      <c r="AA29" s="3"/>
      <c r="AB29" s="3">
        <v>22</v>
      </c>
      <c r="AC29" s="3">
        <v>22</v>
      </c>
      <c r="AD29" s="3">
        <v>22</v>
      </c>
      <c r="AE29" s="3" t="s">
        <v>217</v>
      </c>
      <c r="AF29" s="4">
        <v>45839</v>
      </c>
      <c r="AG29" s="3" t="s">
        <v>665</v>
      </c>
    </row>
    <row r="30" spans="1:33" x14ac:dyDescent="0.25">
      <c r="A30" s="3">
        <v>2025</v>
      </c>
      <c r="B30" s="4">
        <v>45748</v>
      </c>
      <c r="C30" s="4">
        <v>45838</v>
      </c>
      <c r="D30" t="s">
        <v>83</v>
      </c>
      <c r="E30" s="3" t="s">
        <v>217</v>
      </c>
      <c r="F30" t="s">
        <v>87</v>
      </c>
      <c r="G30" s="3" t="s">
        <v>218</v>
      </c>
      <c r="H30" t="s">
        <v>98</v>
      </c>
      <c r="I30" s="3" t="s">
        <v>230</v>
      </c>
      <c r="J30" t="s">
        <v>99</v>
      </c>
      <c r="K30" s="3" t="s">
        <v>231</v>
      </c>
      <c r="L30" s="3">
        <v>2025</v>
      </c>
      <c r="M30" s="3" t="s">
        <v>232</v>
      </c>
      <c r="N30" s="3" t="s">
        <v>222</v>
      </c>
      <c r="O30" s="3" t="s">
        <v>222</v>
      </c>
      <c r="P30" s="3">
        <v>18</v>
      </c>
      <c r="Q30" s="3"/>
      <c r="R30" s="3"/>
      <c r="S30" t="s">
        <v>103</v>
      </c>
      <c r="T30" s="3" t="s">
        <v>179</v>
      </c>
      <c r="U30" s="4">
        <v>45750</v>
      </c>
      <c r="V30" s="4">
        <v>45754</v>
      </c>
      <c r="W30" t="s">
        <v>107</v>
      </c>
      <c r="X30" s="3"/>
      <c r="Y30" s="3"/>
      <c r="Z30" s="3"/>
      <c r="AA30" s="3"/>
      <c r="AB30" s="3">
        <v>23</v>
      </c>
      <c r="AC30" s="3">
        <v>23</v>
      </c>
      <c r="AD30" s="3">
        <v>23</v>
      </c>
      <c r="AE30" s="3" t="s">
        <v>217</v>
      </c>
      <c r="AF30" s="4">
        <v>45839</v>
      </c>
      <c r="AG30" s="3" t="s">
        <v>665</v>
      </c>
    </row>
    <row r="31" spans="1:33" x14ac:dyDescent="0.25">
      <c r="A31" s="3">
        <v>2025</v>
      </c>
      <c r="B31" s="4">
        <v>45748</v>
      </c>
      <c r="C31" s="4">
        <v>45838</v>
      </c>
      <c r="D31" t="s">
        <v>83</v>
      </c>
      <c r="E31" s="3" t="s">
        <v>217</v>
      </c>
      <c r="F31" t="s">
        <v>87</v>
      </c>
      <c r="G31" s="3" t="s">
        <v>218</v>
      </c>
      <c r="H31" t="s">
        <v>98</v>
      </c>
      <c r="I31" s="3" t="s">
        <v>233</v>
      </c>
      <c r="J31" t="s">
        <v>99</v>
      </c>
      <c r="K31" s="3" t="s">
        <v>234</v>
      </c>
      <c r="L31" s="3">
        <v>2025</v>
      </c>
      <c r="M31" s="3" t="s">
        <v>235</v>
      </c>
      <c r="N31" s="3" t="s">
        <v>222</v>
      </c>
      <c r="O31" s="3" t="s">
        <v>222</v>
      </c>
      <c r="P31" s="3">
        <v>26600</v>
      </c>
      <c r="Q31" s="3"/>
      <c r="R31" s="3"/>
      <c r="S31" t="s">
        <v>103</v>
      </c>
      <c r="T31" s="3" t="s">
        <v>179</v>
      </c>
      <c r="U31" s="4">
        <v>45757</v>
      </c>
      <c r="V31" s="4">
        <v>45777</v>
      </c>
      <c r="W31" t="s">
        <v>107</v>
      </c>
      <c r="X31" s="3"/>
      <c r="Y31" s="3"/>
      <c r="Z31" s="3"/>
      <c r="AA31" s="3"/>
      <c r="AB31" s="3">
        <v>24</v>
      </c>
      <c r="AC31" s="3">
        <v>24</v>
      </c>
      <c r="AD31" s="3">
        <v>24</v>
      </c>
      <c r="AE31" s="3" t="s">
        <v>217</v>
      </c>
      <c r="AF31" s="4">
        <v>45839</v>
      </c>
      <c r="AG31" s="3" t="s">
        <v>665</v>
      </c>
    </row>
    <row r="32" spans="1:33" x14ac:dyDescent="0.25">
      <c r="A32" s="3">
        <v>2025</v>
      </c>
      <c r="B32" s="4">
        <v>45748</v>
      </c>
      <c r="C32" s="4">
        <v>45838</v>
      </c>
      <c r="D32" t="s">
        <v>83</v>
      </c>
      <c r="E32" s="3" t="s">
        <v>217</v>
      </c>
      <c r="F32" t="s">
        <v>87</v>
      </c>
      <c r="G32" s="3" t="s">
        <v>218</v>
      </c>
      <c r="H32" t="s">
        <v>98</v>
      </c>
      <c r="I32" s="3" t="s">
        <v>236</v>
      </c>
      <c r="J32" t="s">
        <v>99</v>
      </c>
      <c r="K32" s="3" t="s">
        <v>237</v>
      </c>
      <c r="L32" s="3">
        <v>2025</v>
      </c>
      <c r="M32" s="3" t="s">
        <v>238</v>
      </c>
      <c r="N32" s="3" t="s">
        <v>222</v>
      </c>
      <c r="O32" s="3" t="s">
        <v>222</v>
      </c>
      <c r="P32" s="3">
        <v>477.86</v>
      </c>
      <c r="Q32" s="3"/>
      <c r="R32" s="3"/>
      <c r="S32" t="s">
        <v>103</v>
      </c>
      <c r="T32" s="3" t="s">
        <v>179</v>
      </c>
      <c r="U32" s="4">
        <v>45793</v>
      </c>
      <c r="V32" s="4">
        <v>45800</v>
      </c>
      <c r="W32" t="s">
        <v>107</v>
      </c>
      <c r="X32" s="3"/>
      <c r="Y32" s="3"/>
      <c r="Z32" s="3"/>
      <c r="AA32" s="3"/>
      <c r="AB32" s="3">
        <v>25</v>
      </c>
      <c r="AC32" s="3">
        <v>25</v>
      </c>
      <c r="AD32" s="3">
        <v>25</v>
      </c>
      <c r="AE32" s="3" t="s">
        <v>217</v>
      </c>
      <c r="AF32" s="4">
        <v>45839</v>
      </c>
      <c r="AG32" s="3" t="s">
        <v>665</v>
      </c>
    </row>
    <row r="33" spans="1:33" x14ac:dyDescent="0.25">
      <c r="A33" s="3">
        <v>2025</v>
      </c>
      <c r="B33" s="4">
        <v>45748</v>
      </c>
      <c r="C33" s="4">
        <v>45838</v>
      </c>
      <c r="D33" t="s">
        <v>83</v>
      </c>
      <c r="E33" s="3" t="s">
        <v>217</v>
      </c>
      <c r="F33" t="s">
        <v>87</v>
      </c>
      <c r="G33" s="3" t="s">
        <v>218</v>
      </c>
      <c r="H33" t="s">
        <v>98</v>
      </c>
      <c r="I33" s="3" t="s">
        <v>239</v>
      </c>
      <c r="J33" t="s">
        <v>99</v>
      </c>
      <c r="K33" s="3" t="s">
        <v>240</v>
      </c>
      <c r="L33" s="3">
        <v>2025</v>
      </c>
      <c r="M33" s="3" t="s">
        <v>241</v>
      </c>
      <c r="N33" s="3" t="s">
        <v>222</v>
      </c>
      <c r="O33" s="3" t="s">
        <v>222</v>
      </c>
      <c r="P33" s="3">
        <v>141.5</v>
      </c>
      <c r="Q33" s="3"/>
      <c r="R33" s="3"/>
      <c r="S33" t="s">
        <v>103</v>
      </c>
      <c r="T33" s="3" t="s">
        <v>179</v>
      </c>
      <c r="U33" s="4">
        <v>45821</v>
      </c>
      <c r="V33" s="4">
        <v>45827</v>
      </c>
      <c r="W33" t="s">
        <v>107</v>
      </c>
      <c r="X33" s="3"/>
      <c r="Y33" s="3"/>
      <c r="Z33" s="3"/>
      <c r="AA33" s="3"/>
      <c r="AB33" s="3">
        <v>26</v>
      </c>
      <c r="AC33" s="3">
        <v>26</v>
      </c>
      <c r="AD33" s="3">
        <v>26</v>
      </c>
      <c r="AE33" s="3" t="s">
        <v>217</v>
      </c>
      <c r="AF33" s="4">
        <v>45839</v>
      </c>
      <c r="AG33" s="3" t="s">
        <v>665</v>
      </c>
    </row>
    <row r="34" spans="1:33" x14ac:dyDescent="0.25">
      <c r="A34" s="3">
        <v>2025</v>
      </c>
      <c r="B34" s="4">
        <v>45748</v>
      </c>
      <c r="C34" s="4">
        <v>45838</v>
      </c>
      <c r="D34" t="s">
        <v>83</v>
      </c>
      <c r="E34" s="3" t="s">
        <v>217</v>
      </c>
      <c r="F34" t="s">
        <v>87</v>
      </c>
      <c r="G34" s="3" t="s">
        <v>218</v>
      </c>
      <c r="H34" t="s">
        <v>98</v>
      </c>
      <c r="I34" s="3" t="s">
        <v>219</v>
      </c>
      <c r="J34" t="s">
        <v>99</v>
      </c>
      <c r="K34" s="3" t="s">
        <v>242</v>
      </c>
      <c r="L34" s="3">
        <v>2025</v>
      </c>
      <c r="M34" s="3" t="s">
        <v>243</v>
      </c>
      <c r="N34" s="3" t="s">
        <v>222</v>
      </c>
      <c r="O34" s="3" t="s">
        <v>222</v>
      </c>
      <c r="P34" s="3">
        <v>25.78</v>
      </c>
      <c r="Q34" s="3"/>
      <c r="R34" s="3"/>
      <c r="S34" t="s">
        <v>103</v>
      </c>
      <c r="T34" s="3" t="s">
        <v>179</v>
      </c>
      <c r="U34" s="4">
        <v>45811</v>
      </c>
      <c r="V34" s="4">
        <v>45816</v>
      </c>
      <c r="W34" t="s">
        <v>107</v>
      </c>
      <c r="X34" s="3"/>
      <c r="Y34" s="3"/>
      <c r="Z34" s="3"/>
      <c r="AA34" s="3"/>
      <c r="AB34" s="3">
        <v>27</v>
      </c>
      <c r="AC34" s="3">
        <v>27</v>
      </c>
      <c r="AD34" s="3">
        <v>27</v>
      </c>
      <c r="AE34" s="3" t="s">
        <v>217</v>
      </c>
      <c r="AF34" s="4">
        <v>45839</v>
      </c>
      <c r="AG34" s="3" t="s">
        <v>665</v>
      </c>
    </row>
    <row r="35" spans="1:33" x14ac:dyDescent="0.25">
      <c r="A35" s="3">
        <v>2025</v>
      </c>
      <c r="B35" s="4">
        <v>45748</v>
      </c>
      <c r="C35" s="4">
        <v>45838</v>
      </c>
      <c r="D35" t="s">
        <v>83</v>
      </c>
      <c r="E35" s="3" t="s">
        <v>244</v>
      </c>
      <c r="F35" t="s">
        <v>86</v>
      </c>
      <c r="G35" s="3" t="s">
        <v>245</v>
      </c>
      <c r="H35" t="s">
        <v>93</v>
      </c>
      <c r="I35" s="3" t="s">
        <v>246</v>
      </c>
      <c r="J35" t="s">
        <v>99</v>
      </c>
      <c r="K35" s="3" t="s">
        <v>247</v>
      </c>
      <c r="L35" s="3">
        <v>2025</v>
      </c>
      <c r="M35" s="3" t="s">
        <v>247</v>
      </c>
      <c r="N35" s="3" t="s">
        <v>247</v>
      </c>
      <c r="O35" s="3" t="s">
        <v>247</v>
      </c>
      <c r="P35" s="3">
        <v>29000</v>
      </c>
      <c r="Q35" s="3"/>
      <c r="R35" s="3"/>
      <c r="S35" t="s">
        <v>103</v>
      </c>
      <c r="T35" s="3" t="s">
        <v>179</v>
      </c>
      <c r="U35" s="4">
        <v>45665</v>
      </c>
      <c r="V35" s="4">
        <v>45665</v>
      </c>
      <c r="W35" t="s">
        <v>107</v>
      </c>
      <c r="X35" s="3"/>
      <c r="Y35" s="3"/>
      <c r="Z35" s="3"/>
      <c r="AA35" s="3"/>
      <c r="AB35" s="3">
        <v>28</v>
      </c>
      <c r="AC35" s="3">
        <v>28</v>
      </c>
      <c r="AD35" s="3">
        <v>28</v>
      </c>
      <c r="AE35" s="3" t="s">
        <v>248</v>
      </c>
      <c r="AF35" s="4">
        <v>45839</v>
      </c>
      <c r="AG35" s="3" t="s">
        <v>665</v>
      </c>
    </row>
    <row r="36" spans="1:33" x14ac:dyDescent="0.25">
      <c r="A36" s="3">
        <v>2025</v>
      </c>
      <c r="B36" s="4">
        <v>45748</v>
      </c>
      <c r="C36" s="4">
        <v>45838</v>
      </c>
      <c r="D36" t="s">
        <v>83</v>
      </c>
      <c r="E36" s="3" t="s">
        <v>244</v>
      </c>
      <c r="F36" t="s">
        <v>86</v>
      </c>
      <c r="G36" s="3" t="s">
        <v>249</v>
      </c>
      <c r="H36" t="s">
        <v>97</v>
      </c>
      <c r="I36" s="3" t="s">
        <v>250</v>
      </c>
      <c r="J36" t="s">
        <v>99</v>
      </c>
      <c r="K36" s="3" t="s">
        <v>247</v>
      </c>
      <c r="L36" s="3">
        <v>2025</v>
      </c>
      <c r="M36" s="3" t="s">
        <v>247</v>
      </c>
      <c r="N36" s="3" t="s">
        <v>247</v>
      </c>
      <c r="O36" s="3" t="s">
        <v>247</v>
      </c>
      <c r="P36" s="3">
        <v>3691.85</v>
      </c>
      <c r="Q36" s="3"/>
      <c r="R36" s="3"/>
      <c r="S36" t="s">
        <v>103</v>
      </c>
      <c r="T36" s="3" t="s">
        <v>179</v>
      </c>
      <c r="U36" s="4">
        <v>45747</v>
      </c>
      <c r="V36" s="4">
        <v>45747</v>
      </c>
      <c r="W36" t="s">
        <v>107</v>
      </c>
      <c r="X36" s="3"/>
      <c r="Y36" s="3"/>
      <c r="Z36" s="3"/>
      <c r="AA36" s="3"/>
      <c r="AB36" s="3">
        <v>29</v>
      </c>
      <c r="AC36" s="3">
        <v>29</v>
      </c>
      <c r="AD36" s="3">
        <v>29</v>
      </c>
      <c r="AE36" s="3" t="s">
        <v>248</v>
      </c>
      <c r="AF36" s="4">
        <v>45839</v>
      </c>
      <c r="AG36" s="3" t="s">
        <v>665</v>
      </c>
    </row>
    <row r="37" spans="1:33" x14ac:dyDescent="0.25">
      <c r="A37" s="3">
        <v>2025</v>
      </c>
      <c r="B37" s="4">
        <v>45748</v>
      </c>
      <c r="C37" s="4">
        <v>45838</v>
      </c>
      <c r="D37" t="s">
        <v>83</v>
      </c>
      <c r="E37" s="3" t="s">
        <v>244</v>
      </c>
      <c r="F37" t="s">
        <v>86</v>
      </c>
      <c r="G37" s="3" t="s">
        <v>251</v>
      </c>
      <c r="H37" t="s">
        <v>94</v>
      </c>
      <c r="I37" s="3" t="s">
        <v>252</v>
      </c>
      <c r="J37" t="s">
        <v>99</v>
      </c>
      <c r="K37" s="3" t="s">
        <v>247</v>
      </c>
      <c r="L37" s="3">
        <v>2025</v>
      </c>
      <c r="M37" s="3" t="s">
        <v>247</v>
      </c>
      <c r="N37" s="3" t="s">
        <v>247</v>
      </c>
      <c r="O37" s="3" t="s">
        <v>247</v>
      </c>
      <c r="P37" s="3">
        <v>21383.62</v>
      </c>
      <c r="Q37" s="3"/>
      <c r="R37" s="3"/>
      <c r="S37" t="s">
        <v>103</v>
      </c>
      <c r="T37" s="3" t="s">
        <v>179</v>
      </c>
      <c r="U37" s="4">
        <v>45723</v>
      </c>
      <c r="V37" s="4">
        <v>45723</v>
      </c>
      <c r="W37" t="s">
        <v>107</v>
      </c>
      <c r="X37" s="3"/>
      <c r="Y37" s="3"/>
      <c r="Z37" s="3"/>
      <c r="AA37" s="3"/>
      <c r="AB37" s="3">
        <v>30</v>
      </c>
      <c r="AC37" s="3">
        <v>30</v>
      </c>
      <c r="AD37" s="3">
        <v>30</v>
      </c>
      <c r="AE37" s="3" t="s">
        <v>248</v>
      </c>
      <c r="AF37" s="4">
        <v>45839</v>
      </c>
      <c r="AG37" s="3" t="s">
        <v>665</v>
      </c>
    </row>
    <row r="38" spans="1:33" x14ac:dyDescent="0.25">
      <c r="A38" s="3">
        <v>2025</v>
      </c>
      <c r="B38" s="4">
        <v>45748</v>
      </c>
      <c r="C38" s="4">
        <v>45838</v>
      </c>
      <c r="D38" t="s">
        <v>83</v>
      </c>
      <c r="E38" s="3" t="s">
        <v>244</v>
      </c>
      <c r="F38" t="s">
        <v>86</v>
      </c>
      <c r="G38" s="3" t="s">
        <v>253</v>
      </c>
      <c r="H38" t="s">
        <v>94</v>
      </c>
      <c r="I38" s="3" t="s">
        <v>254</v>
      </c>
      <c r="J38" t="s">
        <v>99</v>
      </c>
      <c r="K38" s="3" t="s">
        <v>247</v>
      </c>
      <c r="L38" s="3">
        <v>2025</v>
      </c>
      <c r="M38" s="3" t="s">
        <v>247</v>
      </c>
      <c r="N38" s="3" t="s">
        <v>247</v>
      </c>
      <c r="O38" s="3" t="s">
        <v>247</v>
      </c>
      <c r="P38" s="3">
        <v>62640</v>
      </c>
      <c r="Q38" s="3"/>
      <c r="R38" s="3"/>
      <c r="S38" t="s">
        <v>103</v>
      </c>
      <c r="T38" s="3" t="s">
        <v>179</v>
      </c>
      <c r="U38" s="4">
        <v>45667</v>
      </c>
      <c r="V38" s="4">
        <v>45747</v>
      </c>
      <c r="W38" t="s">
        <v>107</v>
      </c>
      <c r="X38" s="3"/>
      <c r="Y38" s="3"/>
      <c r="Z38" s="3"/>
      <c r="AA38" s="3"/>
      <c r="AB38" s="3">
        <v>31</v>
      </c>
      <c r="AC38" s="3">
        <v>31</v>
      </c>
      <c r="AD38" s="3">
        <v>31</v>
      </c>
      <c r="AE38" s="3" t="s">
        <v>248</v>
      </c>
      <c r="AF38" s="4">
        <v>45839</v>
      </c>
      <c r="AG38" s="3" t="s">
        <v>665</v>
      </c>
    </row>
    <row r="39" spans="1:33" x14ac:dyDescent="0.25">
      <c r="A39" s="3">
        <v>2025</v>
      </c>
      <c r="B39" s="4">
        <v>45748</v>
      </c>
      <c r="C39" s="4">
        <v>45838</v>
      </c>
      <c r="D39" t="s">
        <v>83</v>
      </c>
      <c r="E39" s="3" t="s">
        <v>244</v>
      </c>
      <c r="F39" t="s">
        <v>86</v>
      </c>
      <c r="G39" s="3" t="s">
        <v>253</v>
      </c>
      <c r="H39" t="s">
        <v>94</v>
      </c>
      <c r="I39" s="3" t="s">
        <v>254</v>
      </c>
      <c r="J39" t="s">
        <v>99</v>
      </c>
      <c r="K39" s="3" t="s">
        <v>247</v>
      </c>
      <c r="L39" s="3">
        <v>2025</v>
      </c>
      <c r="M39" s="3" t="s">
        <v>247</v>
      </c>
      <c r="N39" s="3" t="s">
        <v>247</v>
      </c>
      <c r="O39" s="3" t="s">
        <v>247</v>
      </c>
      <c r="P39" s="3">
        <v>59940.02</v>
      </c>
      <c r="Q39" s="3"/>
      <c r="R39" s="3"/>
      <c r="S39" t="s">
        <v>103</v>
      </c>
      <c r="T39" s="3" t="s">
        <v>179</v>
      </c>
      <c r="U39" s="4">
        <v>45667</v>
      </c>
      <c r="V39" s="4">
        <v>45747</v>
      </c>
      <c r="W39" t="s">
        <v>107</v>
      </c>
      <c r="X39" s="3"/>
      <c r="Y39" s="3"/>
      <c r="Z39" s="3"/>
      <c r="AA39" s="3"/>
      <c r="AB39" s="3">
        <v>32</v>
      </c>
      <c r="AC39" s="3">
        <v>32</v>
      </c>
      <c r="AD39" s="3">
        <v>32</v>
      </c>
      <c r="AE39" s="3" t="s">
        <v>248</v>
      </c>
      <c r="AF39" s="4">
        <v>45839</v>
      </c>
      <c r="AG39" s="3" t="s">
        <v>665</v>
      </c>
    </row>
    <row r="40" spans="1:33" x14ac:dyDescent="0.25">
      <c r="A40" s="3">
        <v>2025</v>
      </c>
      <c r="B40" s="4">
        <v>45748</v>
      </c>
      <c r="C40" s="4">
        <v>45838</v>
      </c>
      <c r="D40" t="s">
        <v>83</v>
      </c>
      <c r="E40" s="3" t="s">
        <v>244</v>
      </c>
      <c r="F40" t="s">
        <v>86</v>
      </c>
      <c r="G40" s="3" t="s">
        <v>255</v>
      </c>
      <c r="H40" t="s">
        <v>94</v>
      </c>
      <c r="I40" s="3" t="s">
        <v>256</v>
      </c>
      <c r="J40" t="s">
        <v>99</v>
      </c>
      <c r="K40" s="3" t="s">
        <v>247</v>
      </c>
      <c r="L40" s="3">
        <v>2025</v>
      </c>
      <c r="M40" s="3" t="s">
        <v>247</v>
      </c>
      <c r="N40" s="3" t="s">
        <v>247</v>
      </c>
      <c r="O40" s="3" t="s">
        <v>247</v>
      </c>
      <c r="P40" s="3">
        <v>14559.73</v>
      </c>
      <c r="Q40" s="3"/>
      <c r="R40" s="3"/>
      <c r="S40" t="s">
        <v>103</v>
      </c>
      <c r="T40" s="3" t="s">
        <v>179</v>
      </c>
      <c r="U40" s="4">
        <v>45695</v>
      </c>
      <c r="V40" s="4">
        <v>45723</v>
      </c>
      <c r="W40" t="s">
        <v>107</v>
      </c>
      <c r="X40" s="3"/>
      <c r="Y40" s="3"/>
      <c r="Z40" s="3"/>
      <c r="AA40" s="3"/>
      <c r="AB40" s="3">
        <v>33</v>
      </c>
      <c r="AC40" s="3">
        <v>33</v>
      </c>
      <c r="AD40" s="3">
        <v>33</v>
      </c>
      <c r="AE40" s="3" t="s">
        <v>248</v>
      </c>
      <c r="AF40" s="4">
        <v>45839</v>
      </c>
      <c r="AG40" s="3" t="s">
        <v>665</v>
      </c>
    </row>
    <row r="41" spans="1:33" x14ac:dyDescent="0.25">
      <c r="A41" s="3">
        <v>2025</v>
      </c>
      <c r="B41" s="4">
        <v>45748</v>
      </c>
      <c r="C41" s="4">
        <v>45838</v>
      </c>
      <c r="D41" t="s">
        <v>83</v>
      </c>
      <c r="E41" s="3" t="s">
        <v>244</v>
      </c>
      <c r="F41" t="s">
        <v>86</v>
      </c>
      <c r="G41" s="3" t="s">
        <v>251</v>
      </c>
      <c r="H41" t="s">
        <v>94</v>
      </c>
      <c r="I41" s="3" t="s">
        <v>257</v>
      </c>
      <c r="J41" t="s">
        <v>99</v>
      </c>
      <c r="K41" s="3" t="s">
        <v>247</v>
      </c>
      <c r="L41" s="3">
        <v>2025</v>
      </c>
      <c r="M41" s="3" t="s">
        <v>247</v>
      </c>
      <c r="N41" s="3" t="s">
        <v>247</v>
      </c>
      <c r="O41" s="3" t="s">
        <v>247</v>
      </c>
      <c r="P41" s="3">
        <v>34312.800000000003</v>
      </c>
      <c r="Q41" s="3"/>
      <c r="R41" s="3"/>
      <c r="S41" t="s">
        <v>103</v>
      </c>
      <c r="T41" s="3" t="s">
        <v>179</v>
      </c>
      <c r="U41" s="4">
        <v>45695</v>
      </c>
      <c r="V41" s="4">
        <v>45723</v>
      </c>
      <c r="W41" t="s">
        <v>107</v>
      </c>
      <c r="X41" s="3"/>
      <c r="Y41" s="3"/>
      <c r="Z41" s="3"/>
      <c r="AA41" s="3"/>
      <c r="AB41" s="3">
        <v>34</v>
      </c>
      <c r="AC41" s="3">
        <v>34</v>
      </c>
      <c r="AD41" s="3">
        <v>34</v>
      </c>
      <c r="AE41" s="3" t="s">
        <v>248</v>
      </c>
      <c r="AF41" s="4">
        <v>45839</v>
      </c>
      <c r="AG41" s="3" t="s">
        <v>665</v>
      </c>
    </row>
    <row r="42" spans="1:33" x14ac:dyDescent="0.25">
      <c r="A42" s="3">
        <v>2025</v>
      </c>
      <c r="B42" s="4">
        <v>45748</v>
      </c>
      <c r="C42" s="4">
        <v>45838</v>
      </c>
      <c r="D42" t="s">
        <v>83</v>
      </c>
      <c r="E42" s="3" t="s">
        <v>244</v>
      </c>
      <c r="F42" t="s">
        <v>86</v>
      </c>
      <c r="G42" s="3" t="s">
        <v>255</v>
      </c>
      <c r="H42" t="s">
        <v>94</v>
      </c>
      <c r="I42" s="3" t="s">
        <v>258</v>
      </c>
      <c r="J42" t="s">
        <v>99</v>
      </c>
      <c r="K42" s="3" t="s">
        <v>247</v>
      </c>
      <c r="L42" s="3">
        <v>2025</v>
      </c>
      <c r="M42" s="3" t="s">
        <v>247</v>
      </c>
      <c r="N42" s="3" t="s">
        <v>247</v>
      </c>
      <c r="O42" s="3" t="s">
        <v>247</v>
      </c>
      <c r="P42" s="3">
        <v>15346.8</v>
      </c>
      <c r="Q42" s="3"/>
      <c r="R42" s="3"/>
      <c r="S42" t="s">
        <v>103</v>
      </c>
      <c r="T42" s="3" t="s">
        <v>179</v>
      </c>
      <c r="U42" s="4">
        <v>45695</v>
      </c>
      <c r="V42" s="4">
        <v>45723</v>
      </c>
      <c r="W42" t="s">
        <v>107</v>
      </c>
      <c r="X42" s="3"/>
      <c r="Y42" s="3"/>
      <c r="Z42" s="3"/>
      <c r="AA42" s="3"/>
      <c r="AB42" s="3">
        <v>35</v>
      </c>
      <c r="AC42" s="3">
        <v>35</v>
      </c>
      <c r="AD42" s="3">
        <v>35</v>
      </c>
      <c r="AE42" s="3" t="s">
        <v>248</v>
      </c>
      <c r="AF42" s="4">
        <v>45839</v>
      </c>
      <c r="AG42" s="3" t="s">
        <v>665</v>
      </c>
    </row>
    <row r="43" spans="1:33" x14ac:dyDescent="0.25">
      <c r="A43" s="3">
        <v>2025</v>
      </c>
      <c r="B43" s="4">
        <v>45748</v>
      </c>
      <c r="C43" s="4">
        <v>45838</v>
      </c>
      <c r="D43" t="s">
        <v>83</v>
      </c>
      <c r="E43" s="3" t="s">
        <v>244</v>
      </c>
      <c r="F43" t="s">
        <v>86</v>
      </c>
      <c r="G43" s="3" t="s">
        <v>255</v>
      </c>
      <c r="H43" t="s">
        <v>94</v>
      </c>
      <c r="I43" s="3" t="s">
        <v>259</v>
      </c>
      <c r="J43" t="s">
        <v>99</v>
      </c>
      <c r="K43" s="3" t="s">
        <v>247</v>
      </c>
      <c r="L43" s="3">
        <v>2025</v>
      </c>
      <c r="M43" s="3" t="s">
        <v>247</v>
      </c>
      <c r="N43" s="3" t="s">
        <v>247</v>
      </c>
      <c r="O43" s="3" t="s">
        <v>247</v>
      </c>
      <c r="P43" s="3">
        <v>15000</v>
      </c>
      <c r="Q43" s="3"/>
      <c r="R43" s="3"/>
      <c r="S43" t="s">
        <v>103</v>
      </c>
      <c r="T43" s="3" t="s">
        <v>179</v>
      </c>
      <c r="U43" s="4">
        <v>45695</v>
      </c>
      <c r="V43" s="4">
        <v>45723</v>
      </c>
      <c r="W43" t="s">
        <v>107</v>
      </c>
      <c r="X43" s="3"/>
      <c r="Y43" s="3"/>
      <c r="Z43" s="3"/>
      <c r="AA43" s="3"/>
      <c r="AB43" s="3">
        <v>36</v>
      </c>
      <c r="AC43" s="3">
        <v>36</v>
      </c>
      <c r="AD43" s="3">
        <v>36</v>
      </c>
      <c r="AE43" s="3" t="s">
        <v>248</v>
      </c>
      <c r="AF43" s="4">
        <v>45839</v>
      </c>
      <c r="AG43" s="3" t="s">
        <v>665</v>
      </c>
    </row>
    <row r="44" spans="1:33" x14ac:dyDescent="0.25">
      <c r="A44" s="3">
        <v>2025</v>
      </c>
      <c r="B44" s="4">
        <v>45748</v>
      </c>
      <c r="C44" s="4">
        <v>45838</v>
      </c>
      <c r="D44" t="s">
        <v>83</v>
      </c>
      <c r="E44" s="3" t="s">
        <v>244</v>
      </c>
      <c r="F44" t="s">
        <v>86</v>
      </c>
      <c r="G44" s="3" t="s">
        <v>251</v>
      </c>
      <c r="H44" t="s">
        <v>94</v>
      </c>
      <c r="I44" s="3" t="s">
        <v>260</v>
      </c>
      <c r="J44" t="s">
        <v>99</v>
      </c>
      <c r="K44" s="3" t="s">
        <v>247</v>
      </c>
      <c r="L44" s="3">
        <v>2025</v>
      </c>
      <c r="M44" s="3" t="s">
        <v>247</v>
      </c>
      <c r="N44" s="3" t="s">
        <v>247</v>
      </c>
      <c r="O44" s="3" t="s">
        <v>247</v>
      </c>
      <c r="P44" s="3">
        <v>20295</v>
      </c>
      <c r="Q44" s="3"/>
      <c r="R44" s="3"/>
      <c r="S44" t="s">
        <v>103</v>
      </c>
      <c r="T44" s="3" t="s">
        <v>179</v>
      </c>
      <c r="U44" s="4">
        <v>45695</v>
      </c>
      <c r="V44" s="4">
        <v>45723</v>
      </c>
      <c r="W44" t="s">
        <v>107</v>
      </c>
      <c r="X44" s="3"/>
      <c r="Y44" s="3"/>
      <c r="Z44" s="3"/>
      <c r="AA44" s="3"/>
      <c r="AB44" s="3">
        <v>37</v>
      </c>
      <c r="AC44" s="3">
        <v>37</v>
      </c>
      <c r="AD44" s="3">
        <v>37</v>
      </c>
      <c r="AE44" s="3" t="s">
        <v>248</v>
      </c>
      <c r="AF44" s="4">
        <v>45839</v>
      </c>
      <c r="AG44" s="3" t="s">
        <v>665</v>
      </c>
    </row>
    <row r="45" spans="1:33" x14ac:dyDescent="0.25">
      <c r="A45" s="3">
        <v>2025</v>
      </c>
      <c r="B45" s="4">
        <v>45748</v>
      </c>
      <c r="C45" s="4">
        <v>45838</v>
      </c>
      <c r="D45" t="s">
        <v>83</v>
      </c>
      <c r="E45" s="3" t="s">
        <v>244</v>
      </c>
      <c r="F45" t="s">
        <v>86</v>
      </c>
      <c r="G45" s="3" t="s">
        <v>251</v>
      </c>
      <c r="H45" t="s">
        <v>94</v>
      </c>
      <c r="I45" s="3" t="s">
        <v>261</v>
      </c>
      <c r="J45" t="s">
        <v>99</v>
      </c>
      <c r="K45" s="3" t="s">
        <v>247</v>
      </c>
      <c r="L45" s="3">
        <v>2025</v>
      </c>
      <c r="M45" s="3" t="s">
        <v>247</v>
      </c>
      <c r="N45" s="3" t="s">
        <v>247</v>
      </c>
      <c r="O45" s="3" t="s">
        <v>247</v>
      </c>
      <c r="P45" s="3">
        <v>15660</v>
      </c>
      <c r="Q45" s="3"/>
      <c r="R45" s="3"/>
      <c r="S45" t="s">
        <v>103</v>
      </c>
      <c r="T45" s="3" t="s">
        <v>179</v>
      </c>
      <c r="U45" s="4">
        <v>45695</v>
      </c>
      <c r="V45" s="4">
        <v>45723</v>
      </c>
      <c r="W45" t="s">
        <v>107</v>
      </c>
      <c r="X45" s="3"/>
      <c r="Y45" s="3"/>
      <c r="Z45" s="3"/>
      <c r="AA45" s="3"/>
      <c r="AB45" s="3">
        <v>38</v>
      </c>
      <c r="AC45" s="3">
        <v>38</v>
      </c>
      <c r="AD45" s="3">
        <v>38</v>
      </c>
      <c r="AE45" s="3" t="s">
        <v>248</v>
      </c>
      <c r="AF45" s="4">
        <v>45839</v>
      </c>
      <c r="AG45" s="3" t="s">
        <v>665</v>
      </c>
    </row>
    <row r="46" spans="1:33" x14ac:dyDescent="0.25">
      <c r="A46" s="3">
        <v>2025</v>
      </c>
      <c r="B46" s="4">
        <v>45748</v>
      </c>
      <c r="C46" s="4">
        <v>45838</v>
      </c>
      <c r="D46" t="s">
        <v>83</v>
      </c>
      <c r="E46" s="3" t="s">
        <v>244</v>
      </c>
      <c r="F46" t="s">
        <v>86</v>
      </c>
      <c r="G46" s="3" t="s">
        <v>255</v>
      </c>
      <c r="H46" t="s">
        <v>94</v>
      </c>
      <c r="I46" s="3" t="s">
        <v>262</v>
      </c>
      <c r="J46" t="s">
        <v>99</v>
      </c>
      <c r="K46" s="3" t="s">
        <v>247</v>
      </c>
      <c r="L46" s="3">
        <v>2025</v>
      </c>
      <c r="M46" s="3" t="s">
        <v>247</v>
      </c>
      <c r="N46" s="3" t="s">
        <v>247</v>
      </c>
      <c r="O46" s="3" t="s">
        <v>247</v>
      </c>
      <c r="P46" s="3">
        <v>17400</v>
      </c>
      <c r="Q46" s="3"/>
      <c r="R46" s="3"/>
      <c r="S46" t="s">
        <v>103</v>
      </c>
      <c r="T46" s="3" t="s">
        <v>179</v>
      </c>
      <c r="U46" s="4">
        <v>45695</v>
      </c>
      <c r="V46" s="4">
        <v>45723</v>
      </c>
      <c r="W46" t="s">
        <v>107</v>
      </c>
      <c r="X46" s="3"/>
      <c r="Y46" s="3"/>
      <c r="Z46" s="3"/>
      <c r="AA46" s="3"/>
      <c r="AB46" s="3">
        <v>39</v>
      </c>
      <c r="AC46" s="3">
        <v>39</v>
      </c>
      <c r="AD46" s="3">
        <v>39</v>
      </c>
      <c r="AE46" s="3" t="s">
        <v>248</v>
      </c>
      <c r="AF46" s="4">
        <v>45839</v>
      </c>
      <c r="AG46" s="3" t="s">
        <v>665</v>
      </c>
    </row>
    <row r="47" spans="1:33" x14ac:dyDescent="0.25">
      <c r="A47" s="3">
        <v>2025</v>
      </c>
      <c r="B47" s="4">
        <v>45748</v>
      </c>
      <c r="C47" s="4">
        <v>45838</v>
      </c>
      <c r="D47" t="s">
        <v>83</v>
      </c>
      <c r="E47" s="3" t="s">
        <v>244</v>
      </c>
      <c r="F47" t="s">
        <v>86</v>
      </c>
      <c r="G47" s="3" t="s">
        <v>251</v>
      </c>
      <c r="H47" t="s">
        <v>94</v>
      </c>
      <c r="I47" s="3" t="s">
        <v>263</v>
      </c>
      <c r="J47" t="s">
        <v>99</v>
      </c>
      <c r="K47" s="3" t="s">
        <v>247</v>
      </c>
      <c r="L47" s="3">
        <v>2025</v>
      </c>
      <c r="M47" s="3" t="s">
        <v>247</v>
      </c>
      <c r="N47" s="3" t="s">
        <v>247</v>
      </c>
      <c r="O47" s="3" t="s">
        <v>247</v>
      </c>
      <c r="P47" s="3">
        <v>17400</v>
      </c>
      <c r="Q47" s="3"/>
      <c r="R47" s="3"/>
      <c r="S47" t="s">
        <v>103</v>
      </c>
      <c r="T47" s="3" t="s">
        <v>179</v>
      </c>
      <c r="U47" s="4">
        <v>45695</v>
      </c>
      <c r="V47" s="4">
        <v>45723</v>
      </c>
      <c r="W47" t="s">
        <v>107</v>
      </c>
      <c r="X47" s="3"/>
      <c r="Y47" s="3"/>
      <c r="Z47" s="3"/>
      <c r="AA47" s="3"/>
      <c r="AB47" s="3">
        <v>40</v>
      </c>
      <c r="AC47" s="3">
        <v>40</v>
      </c>
      <c r="AD47" s="3">
        <v>40</v>
      </c>
      <c r="AE47" s="3" t="s">
        <v>248</v>
      </c>
      <c r="AF47" s="4">
        <v>45839</v>
      </c>
      <c r="AG47" s="3" t="s">
        <v>665</v>
      </c>
    </row>
    <row r="48" spans="1:33" x14ac:dyDescent="0.25">
      <c r="A48" s="3">
        <v>2025</v>
      </c>
      <c r="B48" s="4">
        <v>45748</v>
      </c>
      <c r="C48" s="4">
        <v>45838</v>
      </c>
      <c r="D48" t="s">
        <v>83</v>
      </c>
      <c r="E48" s="3" t="s">
        <v>244</v>
      </c>
      <c r="F48" t="s">
        <v>86</v>
      </c>
      <c r="G48" s="3" t="s">
        <v>251</v>
      </c>
      <c r="H48" t="s">
        <v>94</v>
      </c>
      <c r="I48" s="3" t="s">
        <v>264</v>
      </c>
      <c r="J48" t="s">
        <v>99</v>
      </c>
      <c r="K48" s="3" t="s">
        <v>247</v>
      </c>
      <c r="L48" s="3">
        <v>2025</v>
      </c>
      <c r="M48" s="3" t="s">
        <v>247</v>
      </c>
      <c r="N48" s="3" t="s">
        <v>247</v>
      </c>
      <c r="O48" s="3" t="s">
        <v>247</v>
      </c>
      <c r="P48" s="3">
        <v>15000</v>
      </c>
      <c r="Q48" s="3"/>
      <c r="R48" s="3"/>
      <c r="S48" t="s">
        <v>103</v>
      </c>
      <c r="T48" s="3" t="s">
        <v>179</v>
      </c>
      <c r="U48" s="4">
        <v>45695</v>
      </c>
      <c r="V48" s="4">
        <v>45723</v>
      </c>
      <c r="W48" t="s">
        <v>107</v>
      </c>
      <c r="X48" s="3"/>
      <c r="Y48" s="3"/>
      <c r="Z48" s="3"/>
      <c r="AA48" s="3"/>
      <c r="AB48" s="3">
        <v>41</v>
      </c>
      <c r="AC48" s="3">
        <v>41</v>
      </c>
      <c r="AD48" s="3">
        <v>41</v>
      </c>
      <c r="AE48" s="3" t="s">
        <v>248</v>
      </c>
      <c r="AF48" s="4">
        <v>45839</v>
      </c>
      <c r="AG48" s="3" t="s">
        <v>665</v>
      </c>
    </row>
    <row r="49" spans="1:33" x14ac:dyDescent="0.25">
      <c r="A49" s="3">
        <v>2025</v>
      </c>
      <c r="B49" s="4">
        <v>45748</v>
      </c>
      <c r="C49" s="4">
        <v>45838</v>
      </c>
      <c r="D49" t="s">
        <v>83</v>
      </c>
      <c r="E49" s="3" t="s">
        <v>244</v>
      </c>
      <c r="F49" t="s">
        <v>86</v>
      </c>
      <c r="G49" s="3" t="s">
        <v>251</v>
      </c>
      <c r="H49" t="s">
        <v>94</v>
      </c>
      <c r="I49" s="3" t="s">
        <v>246</v>
      </c>
      <c r="J49" t="s">
        <v>99</v>
      </c>
      <c r="K49" s="3" t="s">
        <v>247</v>
      </c>
      <c r="L49" s="3">
        <v>2025</v>
      </c>
      <c r="M49" s="3" t="s">
        <v>247</v>
      </c>
      <c r="N49" s="3" t="s">
        <v>247</v>
      </c>
      <c r="O49" s="3" t="s">
        <v>247</v>
      </c>
      <c r="P49" s="3">
        <v>28206.799999999999</v>
      </c>
      <c r="Q49" s="3"/>
      <c r="R49" s="3"/>
      <c r="S49" t="s">
        <v>103</v>
      </c>
      <c r="T49" s="3" t="s">
        <v>179</v>
      </c>
      <c r="U49" s="4">
        <v>45695</v>
      </c>
      <c r="V49" s="4">
        <v>45723</v>
      </c>
      <c r="W49" t="s">
        <v>107</v>
      </c>
      <c r="X49" s="3"/>
      <c r="Y49" s="3"/>
      <c r="Z49" s="3"/>
      <c r="AA49" s="3"/>
      <c r="AB49" s="3">
        <v>42</v>
      </c>
      <c r="AC49" s="3">
        <v>42</v>
      </c>
      <c r="AD49" s="3">
        <v>42</v>
      </c>
      <c r="AE49" s="3" t="s">
        <v>248</v>
      </c>
      <c r="AF49" s="4">
        <v>45839</v>
      </c>
      <c r="AG49" s="3" t="s">
        <v>665</v>
      </c>
    </row>
    <row r="50" spans="1:33" x14ac:dyDescent="0.25">
      <c r="A50" s="3">
        <v>2025</v>
      </c>
      <c r="B50" s="4">
        <v>45748</v>
      </c>
      <c r="C50" s="4">
        <v>45838</v>
      </c>
      <c r="D50" t="s">
        <v>83</v>
      </c>
      <c r="E50" s="3" t="s">
        <v>244</v>
      </c>
      <c r="F50" t="s">
        <v>86</v>
      </c>
      <c r="G50" s="3" t="s">
        <v>251</v>
      </c>
      <c r="H50" t="s">
        <v>94</v>
      </c>
      <c r="I50" s="3" t="s">
        <v>265</v>
      </c>
      <c r="J50" t="s">
        <v>99</v>
      </c>
      <c r="K50" s="3" t="s">
        <v>247</v>
      </c>
      <c r="L50" s="3">
        <v>2025</v>
      </c>
      <c r="M50" s="3" t="s">
        <v>247</v>
      </c>
      <c r="N50" s="3" t="s">
        <v>247</v>
      </c>
      <c r="O50" s="3" t="s">
        <v>247</v>
      </c>
      <c r="P50" s="3">
        <v>29000</v>
      </c>
      <c r="Q50" s="3"/>
      <c r="R50" s="3"/>
      <c r="S50" t="s">
        <v>103</v>
      </c>
      <c r="T50" s="3" t="s">
        <v>179</v>
      </c>
      <c r="U50" s="4">
        <v>45695</v>
      </c>
      <c r="V50" s="4">
        <v>45723</v>
      </c>
      <c r="W50" t="s">
        <v>107</v>
      </c>
      <c r="X50" s="3"/>
      <c r="Y50" s="3"/>
      <c r="Z50" s="3"/>
      <c r="AA50" s="3"/>
      <c r="AB50" s="3">
        <v>43</v>
      </c>
      <c r="AC50" s="3">
        <v>43</v>
      </c>
      <c r="AD50" s="3">
        <v>43</v>
      </c>
      <c r="AE50" s="3" t="s">
        <v>248</v>
      </c>
      <c r="AF50" s="4">
        <v>45839</v>
      </c>
      <c r="AG50" s="3" t="s">
        <v>665</v>
      </c>
    </row>
    <row r="51" spans="1:33" x14ac:dyDescent="0.25">
      <c r="A51" s="3">
        <v>2025</v>
      </c>
      <c r="B51" s="4">
        <v>45748</v>
      </c>
      <c r="C51" s="4">
        <v>45838</v>
      </c>
      <c r="D51" t="s">
        <v>83</v>
      </c>
      <c r="E51" s="3" t="s">
        <v>244</v>
      </c>
      <c r="F51" t="s">
        <v>86</v>
      </c>
      <c r="G51" s="3" t="s">
        <v>255</v>
      </c>
      <c r="H51" t="s">
        <v>94</v>
      </c>
      <c r="I51" s="3" t="s">
        <v>266</v>
      </c>
      <c r="J51" t="s">
        <v>99</v>
      </c>
      <c r="K51" s="3" t="s">
        <v>247</v>
      </c>
      <c r="L51" s="3">
        <v>2025</v>
      </c>
      <c r="M51" s="3" t="s">
        <v>247</v>
      </c>
      <c r="N51" s="3" t="s">
        <v>247</v>
      </c>
      <c r="O51" s="3" t="s">
        <v>247</v>
      </c>
      <c r="P51" s="3">
        <v>16240</v>
      </c>
      <c r="Q51" s="3"/>
      <c r="R51" s="3"/>
      <c r="S51" t="s">
        <v>103</v>
      </c>
      <c r="T51" s="3" t="s">
        <v>179</v>
      </c>
      <c r="U51" s="4">
        <v>45695</v>
      </c>
      <c r="V51" s="4">
        <v>45723</v>
      </c>
      <c r="W51" t="s">
        <v>107</v>
      </c>
      <c r="X51" s="3"/>
      <c r="Y51" s="3"/>
      <c r="Z51" s="3"/>
      <c r="AA51" s="3"/>
      <c r="AB51" s="3">
        <v>44</v>
      </c>
      <c r="AC51" s="3">
        <v>44</v>
      </c>
      <c r="AD51" s="3">
        <v>44</v>
      </c>
      <c r="AE51" s="3" t="s">
        <v>248</v>
      </c>
      <c r="AF51" s="4">
        <v>45839</v>
      </c>
      <c r="AG51" s="3" t="s">
        <v>665</v>
      </c>
    </row>
    <row r="52" spans="1:33" x14ac:dyDescent="0.25">
      <c r="A52" s="3">
        <v>2025</v>
      </c>
      <c r="B52" s="4">
        <v>45748</v>
      </c>
      <c r="C52" s="4">
        <v>45838</v>
      </c>
      <c r="D52" t="s">
        <v>83</v>
      </c>
      <c r="E52" s="3" t="s">
        <v>244</v>
      </c>
      <c r="F52" t="s">
        <v>86</v>
      </c>
      <c r="G52" s="3" t="s">
        <v>251</v>
      </c>
      <c r="H52" t="s">
        <v>94</v>
      </c>
      <c r="I52" s="3" t="s">
        <v>267</v>
      </c>
      <c r="J52" t="s">
        <v>99</v>
      </c>
      <c r="K52" s="3" t="s">
        <v>247</v>
      </c>
      <c r="L52" s="3">
        <v>2025</v>
      </c>
      <c r="M52" s="3" t="s">
        <v>247</v>
      </c>
      <c r="N52" s="3" t="s">
        <v>247</v>
      </c>
      <c r="O52" s="3" t="s">
        <v>247</v>
      </c>
      <c r="P52" s="3">
        <v>11600</v>
      </c>
      <c r="Q52" s="3"/>
      <c r="R52" s="3"/>
      <c r="S52" t="s">
        <v>103</v>
      </c>
      <c r="T52" s="3" t="s">
        <v>179</v>
      </c>
      <c r="U52" s="4">
        <v>45695</v>
      </c>
      <c r="V52" s="4">
        <v>45723</v>
      </c>
      <c r="W52" t="s">
        <v>107</v>
      </c>
      <c r="X52" s="3"/>
      <c r="Y52" s="3"/>
      <c r="Z52" s="3"/>
      <c r="AA52" s="3"/>
      <c r="AB52" s="3">
        <v>45</v>
      </c>
      <c r="AC52" s="3">
        <v>45</v>
      </c>
      <c r="AD52" s="3">
        <v>45</v>
      </c>
      <c r="AE52" s="3" t="s">
        <v>248</v>
      </c>
      <c r="AF52" s="4">
        <v>45839</v>
      </c>
      <c r="AG52" s="3" t="s">
        <v>665</v>
      </c>
    </row>
    <row r="53" spans="1:33" x14ac:dyDescent="0.25">
      <c r="A53" s="3">
        <v>2025</v>
      </c>
      <c r="B53" s="4">
        <v>45748</v>
      </c>
      <c r="C53" s="4">
        <v>45838</v>
      </c>
      <c r="D53" t="s">
        <v>83</v>
      </c>
      <c r="E53" s="3" t="s">
        <v>244</v>
      </c>
      <c r="F53" t="s">
        <v>86</v>
      </c>
      <c r="G53" s="3" t="s">
        <v>255</v>
      </c>
      <c r="H53" t="s">
        <v>94</v>
      </c>
      <c r="I53" s="3" t="s">
        <v>268</v>
      </c>
      <c r="J53" t="s">
        <v>99</v>
      </c>
      <c r="K53" s="3" t="s">
        <v>247</v>
      </c>
      <c r="L53" s="3">
        <v>2025</v>
      </c>
      <c r="M53" s="3" t="s">
        <v>247</v>
      </c>
      <c r="N53" s="3" t="s">
        <v>247</v>
      </c>
      <c r="O53" s="3" t="s">
        <v>247</v>
      </c>
      <c r="P53" s="3">
        <v>11600</v>
      </c>
      <c r="Q53" s="3"/>
      <c r="R53" s="3"/>
      <c r="S53" t="s">
        <v>103</v>
      </c>
      <c r="T53" s="3" t="s">
        <v>179</v>
      </c>
      <c r="U53" s="4">
        <v>45695</v>
      </c>
      <c r="V53" s="4">
        <v>45723</v>
      </c>
      <c r="W53" t="s">
        <v>107</v>
      </c>
      <c r="X53" s="3"/>
      <c r="Y53" s="3"/>
      <c r="Z53" s="3"/>
      <c r="AA53" s="3"/>
      <c r="AB53" s="3">
        <v>46</v>
      </c>
      <c r="AC53" s="3">
        <v>46</v>
      </c>
      <c r="AD53" s="3">
        <v>46</v>
      </c>
      <c r="AE53" s="3" t="s">
        <v>248</v>
      </c>
      <c r="AF53" s="4">
        <v>45839</v>
      </c>
      <c r="AG53" s="3" t="s">
        <v>665</v>
      </c>
    </row>
    <row r="54" spans="1:33" x14ac:dyDescent="0.25">
      <c r="A54" s="3">
        <v>2025</v>
      </c>
      <c r="B54" s="4">
        <v>45748</v>
      </c>
      <c r="C54" s="4">
        <v>45838</v>
      </c>
      <c r="D54" t="s">
        <v>83</v>
      </c>
      <c r="E54" s="3" t="s">
        <v>244</v>
      </c>
      <c r="F54" t="s">
        <v>86</v>
      </c>
      <c r="G54" s="3" t="s">
        <v>255</v>
      </c>
      <c r="H54" t="s">
        <v>94</v>
      </c>
      <c r="I54" s="3" t="s">
        <v>269</v>
      </c>
      <c r="J54" t="s">
        <v>99</v>
      </c>
      <c r="K54" s="3" t="s">
        <v>247</v>
      </c>
      <c r="L54" s="3">
        <v>2025</v>
      </c>
      <c r="M54" s="3" t="s">
        <v>247</v>
      </c>
      <c r="N54" s="3" t="s">
        <v>247</v>
      </c>
      <c r="O54" s="3" t="s">
        <v>247</v>
      </c>
      <c r="P54" s="3">
        <v>21886</v>
      </c>
      <c r="Q54" s="3"/>
      <c r="R54" s="3"/>
      <c r="S54" t="s">
        <v>103</v>
      </c>
      <c r="T54" s="3" t="s">
        <v>179</v>
      </c>
      <c r="U54" s="4">
        <v>45695</v>
      </c>
      <c r="V54" s="4">
        <v>45723</v>
      </c>
      <c r="W54" t="s">
        <v>107</v>
      </c>
      <c r="X54" s="3"/>
      <c r="Y54" s="3"/>
      <c r="Z54" s="3"/>
      <c r="AA54" s="3"/>
      <c r="AB54" s="3">
        <v>47</v>
      </c>
      <c r="AC54" s="3">
        <v>47</v>
      </c>
      <c r="AD54" s="3">
        <v>47</v>
      </c>
      <c r="AE54" s="3" t="s">
        <v>248</v>
      </c>
      <c r="AF54" s="4">
        <v>45839</v>
      </c>
      <c r="AG54" s="3" t="s">
        <v>665</v>
      </c>
    </row>
    <row r="55" spans="1:33" x14ac:dyDescent="0.25">
      <c r="A55" s="3">
        <v>2025</v>
      </c>
      <c r="B55" s="4">
        <v>45748</v>
      </c>
      <c r="C55" s="4">
        <v>45838</v>
      </c>
      <c r="D55" t="s">
        <v>83</v>
      </c>
      <c r="E55" s="3" t="s">
        <v>244</v>
      </c>
      <c r="F55" t="s">
        <v>86</v>
      </c>
      <c r="G55" s="3" t="s">
        <v>255</v>
      </c>
      <c r="H55" t="s">
        <v>94</v>
      </c>
      <c r="I55" s="3" t="s">
        <v>270</v>
      </c>
      <c r="J55" t="s">
        <v>99</v>
      </c>
      <c r="K55" s="3" t="s">
        <v>247</v>
      </c>
      <c r="L55" s="3">
        <v>2025</v>
      </c>
      <c r="M55" s="3" t="s">
        <v>247</v>
      </c>
      <c r="N55" s="3" t="s">
        <v>247</v>
      </c>
      <c r="O55" s="3" t="s">
        <v>247</v>
      </c>
      <c r="P55" s="3">
        <v>13920</v>
      </c>
      <c r="Q55" s="3"/>
      <c r="R55" s="3"/>
      <c r="S55" t="s">
        <v>103</v>
      </c>
      <c r="T55" s="3" t="s">
        <v>179</v>
      </c>
      <c r="U55" s="4">
        <v>45695</v>
      </c>
      <c r="V55" s="4">
        <v>45723</v>
      </c>
      <c r="W55" t="s">
        <v>107</v>
      </c>
      <c r="X55" s="3"/>
      <c r="Y55" s="3"/>
      <c r="Z55" s="3"/>
      <c r="AA55" s="3"/>
      <c r="AB55" s="3">
        <v>48</v>
      </c>
      <c r="AC55" s="3">
        <v>48</v>
      </c>
      <c r="AD55" s="3">
        <v>48</v>
      </c>
      <c r="AE55" s="3" t="s">
        <v>248</v>
      </c>
      <c r="AF55" s="4">
        <v>45839</v>
      </c>
      <c r="AG55" s="3" t="s">
        <v>665</v>
      </c>
    </row>
    <row r="56" spans="1:33" x14ac:dyDescent="0.25">
      <c r="A56" s="3">
        <v>2025</v>
      </c>
      <c r="B56" s="4">
        <v>45748</v>
      </c>
      <c r="C56" s="4">
        <v>45838</v>
      </c>
      <c r="D56" t="s">
        <v>83</v>
      </c>
      <c r="E56" s="3" t="s">
        <v>244</v>
      </c>
      <c r="F56" t="s">
        <v>86</v>
      </c>
      <c r="G56" s="3" t="s">
        <v>255</v>
      </c>
      <c r="H56" t="s">
        <v>94</v>
      </c>
      <c r="I56" s="3" t="s">
        <v>271</v>
      </c>
      <c r="J56" t="s">
        <v>99</v>
      </c>
      <c r="K56" s="3" t="s">
        <v>247</v>
      </c>
      <c r="L56" s="3">
        <v>2025</v>
      </c>
      <c r="M56" s="3" t="s">
        <v>247</v>
      </c>
      <c r="N56" s="3" t="s">
        <v>247</v>
      </c>
      <c r="O56" s="3" t="s">
        <v>247</v>
      </c>
      <c r="P56" s="3">
        <v>15000</v>
      </c>
      <c r="Q56" s="3"/>
      <c r="R56" s="3"/>
      <c r="S56" t="s">
        <v>103</v>
      </c>
      <c r="T56" s="3" t="s">
        <v>179</v>
      </c>
      <c r="U56" s="4">
        <v>45695</v>
      </c>
      <c r="V56" s="4">
        <v>45723</v>
      </c>
      <c r="W56" t="s">
        <v>107</v>
      </c>
      <c r="X56" s="3"/>
      <c r="Y56" s="3"/>
      <c r="Z56" s="3"/>
      <c r="AA56" s="3"/>
      <c r="AB56" s="3">
        <v>49</v>
      </c>
      <c r="AC56" s="3">
        <v>49</v>
      </c>
      <c r="AD56" s="3">
        <v>49</v>
      </c>
      <c r="AE56" s="3" t="s">
        <v>248</v>
      </c>
      <c r="AF56" s="4">
        <v>45839</v>
      </c>
      <c r="AG56" s="3" t="s">
        <v>665</v>
      </c>
    </row>
    <row r="57" spans="1:33" x14ac:dyDescent="0.25">
      <c r="A57" s="3">
        <v>2025</v>
      </c>
      <c r="B57" s="4">
        <v>45748</v>
      </c>
      <c r="C57" s="4">
        <v>45838</v>
      </c>
      <c r="D57" t="s">
        <v>83</v>
      </c>
      <c r="E57" s="3" t="s">
        <v>244</v>
      </c>
      <c r="F57" t="s">
        <v>86</v>
      </c>
      <c r="G57" s="3" t="s">
        <v>255</v>
      </c>
      <c r="H57" t="s">
        <v>94</v>
      </c>
      <c r="I57" s="3" t="s">
        <v>272</v>
      </c>
      <c r="J57" t="s">
        <v>99</v>
      </c>
      <c r="K57" s="3" t="s">
        <v>247</v>
      </c>
      <c r="L57" s="3">
        <v>2025</v>
      </c>
      <c r="M57" s="3" t="s">
        <v>247</v>
      </c>
      <c r="N57" s="3" t="s">
        <v>247</v>
      </c>
      <c r="O57" s="3" t="s">
        <v>247</v>
      </c>
      <c r="P57" s="3">
        <v>22620</v>
      </c>
      <c r="Q57" s="3"/>
      <c r="R57" s="3"/>
      <c r="S57" t="s">
        <v>103</v>
      </c>
      <c r="T57" s="3" t="s">
        <v>179</v>
      </c>
      <c r="U57" s="4">
        <v>45695</v>
      </c>
      <c r="V57" s="4">
        <v>45723</v>
      </c>
      <c r="W57" t="s">
        <v>107</v>
      </c>
      <c r="X57" s="3"/>
      <c r="Y57" s="3"/>
      <c r="Z57" s="3"/>
      <c r="AA57" s="3"/>
      <c r="AB57" s="3">
        <v>50</v>
      </c>
      <c r="AC57" s="3">
        <v>50</v>
      </c>
      <c r="AD57" s="3">
        <v>50</v>
      </c>
      <c r="AE57" s="3" t="s">
        <v>248</v>
      </c>
      <c r="AF57" s="4">
        <v>45839</v>
      </c>
      <c r="AG57" s="3" t="s">
        <v>665</v>
      </c>
    </row>
    <row r="58" spans="1:33" x14ac:dyDescent="0.25">
      <c r="A58" s="3">
        <v>2025</v>
      </c>
      <c r="B58" s="4">
        <v>45748</v>
      </c>
      <c r="C58" s="4">
        <v>45838</v>
      </c>
      <c r="D58" t="s">
        <v>83</v>
      </c>
      <c r="E58" s="3" t="s">
        <v>244</v>
      </c>
      <c r="F58" t="s">
        <v>86</v>
      </c>
      <c r="G58" s="3" t="s">
        <v>255</v>
      </c>
      <c r="H58" t="s">
        <v>94</v>
      </c>
      <c r="I58" s="3" t="s">
        <v>273</v>
      </c>
      <c r="J58" t="s">
        <v>99</v>
      </c>
      <c r="K58" s="3" t="s">
        <v>247</v>
      </c>
      <c r="L58" s="3">
        <v>2025</v>
      </c>
      <c r="M58" s="3" t="s">
        <v>247</v>
      </c>
      <c r="N58" s="3" t="s">
        <v>247</v>
      </c>
      <c r="O58" s="3" t="s">
        <v>247</v>
      </c>
      <c r="P58" s="3">
        <v>14500</v>
      </c>
      <c r="Q58" s="3"/>
      <c r="R58" s="3"/>
      <c r="S58" t="s">
        <v>103</v>
      </c>
      <c r="T58" s="3" t="s">
        <v>179</v>
      </c>
      <c r="U58" s="4">
        <v>45700</v>
      </c>
      <c r="V58" s="4">
        <v>45728</v>
      </c>
      <c r="W58" t="s">
        <v>107</v>
      </c>
      <c r="X58" s="3"/>
      <c r="Y58" s="3"/>
      <c r="Z58" s="3"/>
      <c r="AA58" s="3"/>
      <c r="AB58" s="3">
        <v>51</v>
      </c>
      <c r="AC58" s="3">
        <v>51</v>
      </c>
      <c r="AD58" s="3">
        <v>51</v>
      </c>
      <c r="AE58" s="3" t="s">
        <v>248</v>
      </c>
      <c r="AF58" s="4">
        <v>45839</v>
      </c>
      <c r="AG58" s="3" t="s">
        <v>665</v>
      </c>
    </row>
    <row r="59" spans="1:33" x14ac:dyDescent="0.25">
      <c r="A59" s="3">
        <v>2025</v>
      </c>
      <c r="B59" s="4">
        <v>45748</v>
      </c>
      <c r="C59" s="4">
        <v>45838</v>
      </c>
      <c r="D59" t="s">
        <v>83</v>
      </c>
      <c r="E59" s="3" t="s">
        <v>244</v>
      </c>
      <c r="F59" t="s">
        <v>86</v>
      </c>
      <c r="G59" s="3" t="s">
        <v>255</v>
      </c>
      <c r="H59" t="s">
        <v>94</v>
      </c>
      <c r="I59" s="3" t="s">
        <v>274</v>
      </c>
      <c r="J59" t="s">
        <v>99</v>
      </c>
      <c r="K59" s="3" t="s">
        <v>247</v>
      </c>
      <c r="L59" s="3">
        <v>2025</v>
      </c>
      <c r="M59" s="3" t="s">
        <v>247</v>
      </c>
      <c r="N59" s="3" t="s">
        <v>247</v>
      </c>
      <c r="O59" s="3" t="s">
        <v>247</v>
      </c>
      <c r="P59" s="3">
        <v>14500</v>
      </c>
      <c r="Q59" s="3"/>
      <c r="R59" s="3"/>
      <c r="S59" t="s">
        <v>103</v>
      </c>
      <c r="T59" s="3" t="s">
        <v>179</v>
      </c>
      <c r="U59" s="4">
        <v>45700</v>
      </c>
      <c r="V59" s="4">
        <v>45728</v>
      </c>
      <c r="W59" t="s">
        <v>107</v>
      </c>
      <c r="X59" s="3"/>
      <c r="Y59" s="3"/>
      <c r="Z59" s="3"/>
      <c r="AA59" s="3"/>
      <c r="AB59" s="3">
        <v>52</v>
      </c>
      <c r="AC59" s="3">
        <v>52</v>
      </c>
      <c r="AD59" s="3">
        <v>52</v>
      </c>
      <c r="AE59" s="3" t="s">
        <v>248</v>
      </c>
      <c r="AF59" s="4">
        <v>45839</v>
      </c>
      <c r="AG59" s="3" t="s">
        <v>665</v>
      </c>
    </row>
    <row r="60" spans="1:33" x14ac:dyDescent="0.25">
      <c r="A60" s="3">
        <v>2025</v>
      </c>
      <c r="B60" s="4">
        <v>45748</v>
      </c>
      <c r="C60" s="4">
        <v>45838</v>
      </c>
      <c r="D60" t="s">
        <v>83</v>
      </c>
      <c r="E60" s="3" t="s">
        <v>244</v>
      </c>
      <c r="F60" t="s">
        <v>86</v>
      </c>
      <c r="G60" s="3" t="s">
        <v>255</v>
      </c>
      <c r="H60" t="s">
        <v>94</v>
      </c>
      <c r="I60" s="3" t="s">
        <v>275</v>
      </c>
      <c r="J60" t="s">
        <v>99</v>
      </c>
      <c r="K60" s="3" t="s">
        <v>247</v>
      </c>
      <c r="L60" s="3">
        <v>2025</v>
      </c>
      <c r="M60" s="3" t="s">
        <v>247</v>
      </c>
      <c r="N60" s="3" t="s">
        <v>247</v>
      </c>
      <c r="O60" s="3" t="s">
        <v>247</v>
      </c>
      <c r="P60" s="3">
        <v>18000</v>
      </c>
      <c r="Q60" s="3"/>
      <c r="R60" s="3"/>
      <c r="S60" t="s">
        <v>103</v>
      </c>
      <c r="T60" s="3" t="s">
        <v>179</v>
      </c>
      <c r="U60" s="4">
        <v>45700</v>
      </c>
      <c r="V60" s="4">
        <v>45728</v>
      </c>
      <c r="W60" t="s">
        <v>107</v>
      </c>
      <c r="X60" s="3"/>
      <c r="Y60" s="3"/>
      <c r="Z60" s="3"/>
      <c r="AA60" s="3"/>
      <c r="AB60" s="3">
        <v>53</v>
      </c>
      <c r="AC60" s="3">
        <v>53</v>
      </c>
      <c r="AD60" s="3">
        <v>53</v>
      </c>
      <c r="AE60" s="3" t="s">
        <v>248</v>
      </c>
      <c r="AF60" s="4">
        <v>45839</v>
      </c>
      <c r="AG60" s="3" t="s">
        <v>665</v>
      </c>
    </row>
    <row r="61" spans="1:33" x14ac:dyDescent="0.25">
      <c r="A61" s="3">
        <v>2025</v>
      </c>
      <c r="B61" s="4">
        <v>45748</v>
      </c>
      <c r="C61" s="4">
        <v>45838</v>
      </c>
      <c r="D61" t="s">
        <v>83</v>
      </c>
      <c r="E61" s="3" t="s">
        <v>244</v>
      </c>
      <c r="F61" t="s">
        <v>86</v>
      </c>
      <c r="G61" s="3" t="s">
        <v>276</v>
      </c>
      <c r="H61" t="s">
        <v>97</v>
      </c>
      <c r="I61" s="3" t="s">
        <v>277</v>
      </c>
      <c r="J61" t="s">
        <v>99</v>
      </c>
      <c r="K61" s="3" t="s">
        <v>247</v>
      </c>
      <c r="L61" s="3">
        <v>2025</v>
      </c>
      <c r="M61" s="3" t="s">
        <v>247</v>
      </c>
      <c r="N61" s="3" t="s">
        <v>247</v>
      </c>
      <c r="O61" s="3" t="s">
        <v>247</v>
      </c>
      <c r="P61" s="3">
        <v>129456</v>
      </c>
      <c r="Q61" s="3"/>
      <c r="R61" s="3"/>
      <c r="S61" t="s">
        <v>103</v>
      </c>
      <c r="T61" s="3" t="s">
        <v>179</v>
      </c>
      <c r="U61" s="4">
        <v>45729</v>
      </c>
      <c r="V61" s="4">
        <v>45759</v>
      </c>
      <c r="W61" t="s">
        <v>107</v>
      </c>
      <c r="X61" s="3"/>
      <c r="Y61" s="3"/>
      <c r="Z61" s="3"/>
      <c r="AA61" s="3"/>
      <c r="AB61" s="3">
        <v>54</v>
      </c>
      <c r="AC61" s="3">
        <v>54</v>
      </c>
      <c r="AD61" s="3">
        <v>54</v>
      </c>
      <c r="AE61" s="3" t="s">
        <v>248</v>
      </c>
      <c r="AF61" s="4">
        <v>45839</v>
      </c>
      <c r="AG61" s="3" t="s">
        <v>665</v>
      </c>
    </row>
    <row r="62" spans="1:33" x14ac:dyDescent="0.25">
      <c r="A62" s="3">
        <v>2025</v>
      </c>
      <c r="B62" s="4">
        <v>45748</v>
      </c>
      <c r="C62" s="4">
        <v>45838</v>
      </c>
      <c r="D62" t="s">
        <v>83</v>
      </c>
      <c r="E62" s="3" t="s">
        <v>244</v>
      </c>
      <c r="F62" t="s">
        <v>86</v>
      </c>
      <c r="G62" s="3" t="s">
        <v>255</v>
      </c>
      <c r="H62" t="s">
        <v>94</v>
      </c>
      <c r="I62" s="3" t="s">
        <v>278</v>
      </c>
      <c r="J62" t="s">
        <v>99</v>
      </c>
      <c r="K62" s="3" t="s">
        <v>247</v>
      </c>
      <c r="L62" s="3">
        <v>2025</v>
      </c>
      <c r="M62" s="3" t="s">
        <v>247</v>
      </c>
      <c r="N62" s="3" t="s">
        <v>247</v>
      </c>
      <c r="O62" s="3" t="s">
        <v>247</v>
      </c>
      <c r="P62" s="3">
        <v>16240</v>
      </c>
      <c r="Q62" s="3"/>
      <c r="R62" s="3"/>
      <c r="S62" t="s">
        <v>103</v>
      </c>
      <c r="T62" s="3" t="s">
        <v>179</v>
      </c>
      <c r="U62" s="4">
        <v>45754</v>
      </c>
      <c r="V62" s="4">
        <v>45784</v>
      </c>
      <c r="W62" t="s">
        <v>107</v>
      </c>
      <c r="X62" s="3"/>
      <c r="Y62" s="3"/>
      <c r="Z62" s="3"/>
      <c r="AA62" s="3"/>
      <c r="AB62" s="3">
        <v>55</v>
      </c>
      <c r="AC62" s="3">
        <v>55</v>
      </c>
      <c r="AD62" s="3">
        <v>55</v>
      </c>
      <c r="AE62" s="3" t="s">
        <v>248</v>
      </c>
      <c r="AF62" s="4">
        <v>45839</v>
      </c>
      <c r="AG62" s="3" t="s">
        <v>665</v>
      </c>
    </row>
    <row r="63" spans="1:33" x14ac:dyDescent="0.25">
      <c r="A63" s="3">
        <v>2025</v>
      </c>
      <c r="B63" s="4">
        <v>45748</v>
      </c>
      <c r="C63" s="4">
        <v>45838</v>
      </c>
      <c r="D63" t="s">
        <v>83</v>
      </c>
      <c r="E63" s="3" t="s">
        <v>244</v>
      </c>
      <c r="F63" t="s">
        <v>86</v>
      </c>
      <c r="G63" s="3" t="s">
        <v>251</v>
      </c>
      <c r="H63" t="s">
        <v>94</v>
      </c>
      <c r="I63" s="3" t="s">
        <v>266</v>
      </c>
      <c r="J63" t="s">
        <v>99</v>
      </c>
      <c r="K63" s="3" t="s">
        <v>247</v>
      </c>
      <c r="L63" s="3">
        <v>2025</v>
      </c>
      <c r="M63" s="3" t="s">
        <v>247</v>
      </c>
      <c r="N63" s="3" t="s">
        <v>247</v>
      </c>
      <c r="O63" s="3" t="s">
        <v>247</v>
      </c>
      <c r="P63" s="3">
        <v>14000</v>
      </c>
      <c r="Q63" s="3"/>
      <c r="R63" s="3"/>
      <c r="S63" t="s">
        <v>103</v>
      </c>
      <c r="T63" s="3" t="s">
        <v>179</v>
      </c>
      <c r="U63" s="4">
        <v>45754</v>
      </c>
      <c r="V63" s="4">
        <v>45784</v>
      </c>
      <c r="W63" t="s">
        <v>107</v>
      </c>
      <c r="X63" s="3"/>
      <c r="Y63" s="3"/>
      <c r="Z63" s="3"/>
      <c r="AA63" s="3"/>
      <c r="AB63" s="3">
        <v>56</v>
      </c>
      <c r="AC63" s="3">
        <v>56</v>
      </c>
      <c r="AD63" s="3">
        <v>56</v>
      </c>
      <c r="AE63" s="3" t="s">
        <v>248</v>
      </c>
      <c r="AF63" s="4">
        <v>45839</v>
      </c>
      <c r="AG63" s="3" t="s">
        <v>665</v>
      </c>
    </row>
    <row r="64" spans="1:33" x14ac:dyDescent="0.25">
      <c r="A64" s="3">
        <v>2025</v>
      </c>
      <c r="B64" s="4">
        <v>45748</v>
      </c>
      <c r="C64" s="4">
        <v>45838</v>
      </c>
      <c r="D64" t="s">
        <v>83</v>
      </c>
      <c r="E64" s="3" t="s">
        <v>244</v>
      </c>
      <c r="F64" t="s">
        <v>86</v>
      </c>
      <c r="G64" s="3" t="s">
        <v>251</v>
      </c>
      <c r="H64" t="s">
        <v>94</v>
      </c>
      <c r="I64" s="3" t="s">
        <v>252</v>
      </c>
      <c r="J64" t="s">
        <v>99</v>
      </c>
      <c r="K64" s="3" t="s">
        <v>247</v>
      </c>
      <c r="L64" s="3">
        <v>2025</v>
      </c>
      <c r="M64" s="3" t="s">
        <v>247</v>
      </c>
      <c r="N64" s="3" t="s">
        <v>247</v>
      </c>
      <c r="O64" s="3" t="s">
        <v>247</v>
      </c>
      <c r="P64" s="3">
        <v>22000</v>
      </c>
      <c r="Q64" s="3"/>
      <c r="R64" s="3"/>
      <c r="S64" t="s">
        <v>103</v>
      </c>
      <c r="T64" s="3" t="s">
        <v>179</v>
      </c>
      <c r="U64" s="4">
        <v>45754</v>
      </c>
      <c r="V64" s="4">
        <v>45784</v>
      </c>
      <c r="W64" t="s">
        <v>107</v>
      </c>
      <c r="X64" s="3"/>
      <c r="Y64" s="3"/>
      <c r="Z64" s="3"/>
      <c r="AA64" s="3"/>
      <c r="AB64" s="3">
        <v>57</v>
      </c>
      <c r="AC64" s="3">
        <v>57</v>
      </c>
      <c r="AD64" s="3">
        <v>57</v>
      </c>
      <c r="AE64" s="3" t="s">
        <v>248</v>
      </c>
      <c r="AF64" s="4">
        <v>45839</v>
      </c>
      <c r="AG64" s="3" t="s">
        <v>665</v>
      </c>
    </row>
    <row r="65" spans="1:33" x14ac:dyDescent="0.25">
      <c r="A65" s="3">
        <v>2025</v>
      </c>
      <c r="B65" s="4">
        <v>45748</v>
      </c>
      <c r="C65" s="4">
        <v>45838</v>
      </c>
      <c r="D65" t="s">
        <v>83</v>
      </c>
      <c r="E65" s="3" t="s">
        <v>244</v>
      </c>
      <c r="F65" t="s">
        <v>86</v>
      </c>
      <c r="G65" s="3" t="s">
        <v>251</v>
      </c>
      <c r="H65" t="s">
        <v>94</v>
      </c>
      <c r="I65" s="3" t="s">
        <v>259</v>
      </c>
      <c r="J65" t="s">
        <v>99</v>
      </c>
      <c r="K65" s="3" t="s">
        <v>247</v>
      </c>
      <c r="L65" s="3">
        <v>2025</v>
      </c>
      <c r="M65" s="3" t="s">
        <v>247</v>
      </c>
      <c r="N65" s="3" t="s">
        <v>247</v>
      </c>
      <c r="O65" s="3" t="s">
        <v>247</v>
      </c>
      <c r="P65" s="3">
        <v>15000</v>
      </c>
      <c r="Q65" s="3"/>
      <c r="R65" s="3"/>
      <c r="S65" t="s">
        <v>103</v>
      </c>
      <c r="T65" s="3" t="s">
        <v>179</v>
      </c>
      <c r="U65" s="4">
        <v>45754</v>
      </c>
      <c r="V65" s="4">
        <v>45784</v>
      </c>
      <c r="W65" t="s">
        <v>107</v>
      </c>
      <c r="X65" s="3"/>
      <c r="Y65" s="3"/>
      <c r="Z65" s="3"/>
      <c r="AA65" s="3"/>
      <c r="AB65" s="3">
        <v>58</v>
      </c>
      <c r="AC65" s="3">
        <v>58</v>
      </c>
      <c r="AD65" s="3">
        <v>58</v>
      </c>
      <c r="AE65" s="3" t="s">
        <v>248</v>
      </c>
      <c r="AF65" s="4">
        <v>45839</v>
      </c>
      <c r="AG65" s="3" t="s">
        <v>665</v>
      </c>
    </row>
    <row r="66" spans="1:33" x14ac:dyDescent="0.25">
      <c r="A66" s="3">
        <v>2025</v>
      </c>
      <c r="B66" s="4">
        <v>45748</v>
      </c>
      <c r="C66" s="4">
        <v>45838</v>
      </c>
      <c r="D66" t="s">
        <v>83</v>
      </c>
      <c r="E66" s="3" t="s">
        <v>244</v>
      </c>
      <c r="F66" t="s">
        <v>86</v>
      </c>
      <c r="G66" s="3" t="s">
        <v>251</v>
      </c>
      <c r="H66" t="s">
        <v>94</v>
      </c>
      <c r="I66" s="3" t="s">
        <v>279</v>
      </c>
      <c r="J66" t="s">
        <v>99</v>
      </c>
      <c r="K66" s="3" t="s">
        <v>247</v>
      </c>
      <c r="L66" s="3">
        <v>2025</v>
      </c>
      <c r="M66" s="3" t="s">
        <v>247</v>
      </c>
      <c r="N66" s="3" t="s">
        <v>247</v>
      </c>
      <c r="O66" s="3" t="s">
        <v>247</v>
      </c>
      <c r="P66" s="3">
        <v>17400</v>
      </c>
      <c r="Q66" s="3"/>
      <c r="R66" s="3"/>
      <c r="S66" t="s">
        <v>103</v>
      </c>
      <c r="T66" s="3" t="s">
        <v>179</v>
      </c>
      <c r="U66" s="4">
        <v>45754</v>
      </c>
      <c r="V66" s="4">
        <v>45784</v>
      </c>
      <c r="W66" t="s">
        <v>107</v>
      </c>
      <c r="X66" s="3"/>
      <c r="Y66" s="3"/>
      <c r="Z66" s="3"/>
      <c r="AA66" s="3"/>
      <c r="AB66" s="3">
        <v>59</v>
      </c>
      <c r="AC66" s="3">
        <v>59</v>
      </c>
      <c r="AD66" s="3">
        <v>59</v>
      </c>
      <c r="AE66" s="3" t="s">
        <v>248</v>
      </c>
      <c r="AF66" s="4">
        <v>45839</v>
      </c>
      <c r="AG66" s="3" t="s">
        <v>665</v>
      </c>
    </row>
    <row r="67" spans="1:33" x14ac:dyDescent="0.25">
      <c r="A67" s="3">
        <v>2025</v>
      </c>
      <c r="B67" s="4">
        <v>45748</v>
      </c>
      <c r="C67" s="4">
        <v>45838</v>
      </c>
      <c r="D67" t="s">
        <v>83</v>
      </c>
      <c r="E67" s="3" t="s">
        <v>244</v>
      </c>
      <c r="F67" t="s">
        <v>86</v>
      </c>
      <c r="G67" s="3" t="s">
        <v>251</v>
      </c>
      <c r="H67" t="s">
        <v>94</v>
      </c>
      <c r="I67" s="3" t="s">
        <v>261</v>
      </c>
      <c r="J67" t="s">
        <v>99</v>
      </c>
      <c r="K67" s="3" t="s">
        <v>247</v>
      </c>
      <c r="L67" s="3">
        <v>2025</v>
      </c>
      <c r="M67" s="3" t="s">
        <v>247</v>
      </c>
      <c r="N67" s="3" t="s">
        <v>247</v>
      </c>
      <c r="O67" s="3" t="s">
        <v>247</v>
      </c>
      <c r="P67" s="3">
        <v>15660</v>
      </c>
      <c r="Q67" s="3"/>
      <c r="R67" s="3"/>
      <c r="S67" t="s">
        <v>103</v>
      </c>
      <c r="T67" s="3" t="s">
        <v>179</v>
      </c>
      <c r="U67" s="4">
        <v>45754</v>
      </c>
      <c r="V67" s="4">
        <v>45784</v>
      </c>
      <c r="W67" t="s">
        <v>107</v>
      </c>
      <c r="X67" s="3"/>
      <c r="Y67" s="3"/>
      <c r="Z67" s="3"/>
      <c r="AA67" s="3"/>
      <c r="AB67" s="3">
        <v>60</v>
      </c>
      <c r="AC67" s="3">
        <v>60</v>
      </c>
      <c r="AD67" s="3">
        <v>60</v>
      </c>
      <c r="AE67" s="3" t="s">
        <v>248</v>
      </c>
      <c r="AF67" s="4">
        <v>45839</v>
      </c>
      <c r="AG67" s="3" t="s">
        <v>665</v>
      </c>
    </row>
    <row r="68" spans="1:33" x14ac:dyDescent="0.25">
      <c r="A68" s="3">
        <v>2025</v>
      </c>
      <c r="B68" s="4">
        <v>45748</v>
      </c>
      <c r="C68" s="4">
        <v>45838</v>
      </c>
      <c r="D68" t="s">
        <v>83</v>
      </c>
      <c r="E68" s="3" t="s">
        <v>244</v>
      </c>
      <c r="F68" t="s">
        <v>86</v>
      </c>
      <c r="G68" s="3" t="s">
        <v>251</v>
      </c>
      <c r="H68" t="s">
        <v>94</v>
      </c>
      <c r="I68" s="3" t="s">
        <v>280</v>
      </c>
      <c r="J68" t="s">
        <v>99</v>
      </c>
      <c r="K68" s="3" t="s">
        <v>247</v>
      </c>
      <c r="L68" s="3">
        <v>2025</v>
      </c>
      <c r="M68" s="3" t="s">
        <v>247</v>
      </c>
      <c r="N68" s="3" t="s">
        <v>247</v>
      </c>
      <c r="O68" s="3" t="s">
        <v>247</v>
      </c>
      <c r="P68" s="3">
        <v>12064</v>
      </c>
      <c r="Q68" s="3"/>
      <c r="R68" s="3"/>
      <c r="S68" t="s">
        <v>103</v>
      </c>
      <c r="T68" s="3" t="s">
        <v>179</v>
      </c>
      <c r="U68" s="4">
        <v>45754</v>
      </c>
      <c r="V68" s="4">
        <v>45784</v>
      </c>
      <c r="W68" t="s">
        <v>107</v>
      </c>
      <c r="X68" s="3"/>
      <c r="Y68" s="3"/>
      <c r="Z68" s="3"/>
      <c r="AA68" s="3"/>
      <c r="AB68" s="3">
        <v>61</v>
      </c>
      <c r="AC68" s="3">
        <v>61</v>
      </c>
      <c r="AD68" s="3">
        <v>61</v>
      </c>
      <c r="AE68" s="3" t="s">
        <v>248</v>
      </c>
      <c r="AF68" s="4">
        <v>45839</v>
      </c>
      <c r="AG68" s="3" t="s">
        <v>665</v>
      </c>
    </row>
    <row r="69" spans="1:33" x14ac:dyDescent="0.25">
      <c r="A69" s="3">
        <v>2025</v>
      </c>
      <c r="B69" s="4">
        <v>45748</v>
      </c>
      <c r="C69" s="4">
        <v>45838</v>
      </c>
      <c r="D69" t="s">
        <v>83</v>
      </c>
      <c r="E69" s="3" t="s">
        <v>244</v>
      </c>
      <c r="F69" t="s">
        <v>86</v>
      </c>
      <c r="G69" s="3" t="s">
        <v>251</v>
      </c>
      <c r="H69" t="s">
        <v>94</v>
      </c>
      <c r="I69" s="3" t="s">
        <v>281</v>
      </c>
      <c r="J69" t="s">
        <v>99</v>
      </c>
      <c r="K69" s="3" t="s">
        <v>247</v>
      </c>
      <c r="L69" s="3">
        <v>2025</v>
      </c>
      <c r="M69" s="3" t="s">
        <v>247</v>
      </c>
      <c r="N69" s="3" t="s">
        <v>247</v>
      </c>
      <c r="O69" s="3" t="s">
        <v>247</v>
      </c>
      <c r="P69" s="3">
        <v>14616</v>
      </c>
      <c r="Q69" s="3"/>
      <c r="R69" s="3"/>
      <c r="S69" t="s">
        <v>103</v>
      </c>
      <c r="T69" s="3" t="s">
        <v>179</v>
      </c>
      <c r="U69" s="4">
        <v>45754</v>
      </c>
      <c r="V69" s="4">
        <v>45784</v>
      </c>
      <c r="W69" t="s">
        <v>107</v>
      </c>
      <c r="X69" s="3"/>
      <c r="Y69" s="3"/>
      <c r="Z69" s="3"/>
      <c r="AA69" s="3"/>
      <c r="AB69" s="3">
        <v>62</v>
      </c>
      <c r="AC69" s="3">
        <v>62</v>
      </c>
      <c r="AD69" s="3">
        <v>62</v>
      </c>
      <c r="AE69" s="3" t="s">
        <v>248</v>
      </c>
      <c r="AF69" s="4">
        <v>45839</v>
      </c>
      <c r="AG69" s="3" t="s">
        <v>665</v>
      </c>
    </row>
    <row r="70" spans="1:33" x14ac:dyDescent="0.25">
      <c r="A70" s="3">
        <v>2025</v>
      </c>
      <c r="B70" s="4">
        <v>45748</v>
      </c>
      <c r="C70" s="4">
        <v>45838</v>
      </c>
      <c r="D70" t="s">
        <v>83</v>
      </c>
      <c r="E70" s="3" t="s">
        <v>244</v>
      </c>
      <c r="F70" t="s">
        <v>86</v>
      </c>
      <c r="G70" s="3" t="s">
        <v>251</v>
      </c>
      <c r="H70" t="s">
        <v>94</v>
      </c>
      <c r="I70" s="3" t="s">
        <v>282</v>
      </c>
      <c r="J70" t="s">
        <v>99</v>
      </c>
      <c r="K70" s="3" t="s">
        <v>247</v>
      </c>
      <c r="L70" s="3">
        <v>2025</v>
      </c>
      <c r="M70" s="3" t="s">
        <v>247</v>
      </c>
      <c r="N70" s="3" t="s">
        <v>247</v>
      </c>
      <c r="O70" s="3" t="s">
        <v>247</v>
      </c>
      <c r="P70" s="3">
        <v>18255.060000000001</v>
      </c>
      <c r="Q70" s="3"/>
      <c r="R70" s="3"/>
      <c r="S70" t="s">
        <v>103</v>
      </c>
      <c r="T70" s="3" t="s">
        <v>179</v>
      </c>
      <c r="U70" s="4">
        <v>45754</v>
      </c>
      <c r="V70" s="4">
        <v>45784</v>
      </c>
      <c r="W70" t="s">
        <v>107</v>
      </c>
      <c r="X70" s="3"/>
      <c r="Y70" s="3"/>
      <c r="Z70" s="3"/>
      <c r="AA70" s="3"/>
      <c r="AB70" s="3">
        <v>63</v>
      </c>
      <c r="AC70" s="3">
        <v>63</v>
      </c>
      <c r="AD70" s="3">
        <v>63</v>
      </c>
      <c r="AE70" s="3" t="s">
        <v>248</v>
      </c>
      <c r="AF70" s="4">
        <v>45839</v>
      </c>
      <c r="AG70" s="3" t="s">
        <v>665</v>
      </c>
    </row>
    <row r="71" spans="1:33" x14ac:dyDescent="0.25">
      <c r="A71" s="3">
        <v>2025</v>
      </c>
      <c r="B71" s="4">
        <v>45748</v>
      </c>
      <c r="C71" s="4">
        <v>45838</v>
      </c>
      <c r="D71" t="s">
        <v>83</v>
      </c>
      <c r="E71" s="3" t="s">
        <v>244</v>
      </c>
      <c r="F71" t="s">
        <v>86</v>
      </c>
      <c r="G71" s="3" t="s">
        <v>255</v>
      </c>
      <c r="H71" t="s">
        <v>94</v>
      </c>
      <c r="I71" s="3" t="s">
        <v>283</v>
      </c>
      <c r="J71" t="s">
        <v>99</v>
      </c>
      <c r="K71" s="3" t="s">
        <v>247</v>
      </c>
      <c r="L71" s="3">
        <v>2025</v>
      </c>
      <c r="M71" s="3" t="s">
        <v>247</v>
      </c>
      <c r="N71" s="3" t="s">
        <v>247</v>
      </c>
      <c r="O71" s="3" t="s">
        <v>247</v>
      </c>
      <c r="P71" s="3">
        <v>17391</v>
      </c>
      <c r="Q71" s="3"/>
      <c r="R71" s="3"/>
      <c r="S71" t="s">
        <v>103</v>
      </c>
      <c r="T71" s="3" t="s">
        <v>179</v>
      </c>
      <c r="U71" s="4">
        <v>45754</v>
      </c>
      <c r="V71" s="4">
        <v>45784</v>
      </c>
      <c r="W71" t="s">
        <v>107</v>
      </c>
      <c r="X71" s="3"/>
      <c r="Y71" s="3"/>
      <c r="Z71" s="3"/>
      <c r="AA71" s="3"/>
      <c r="AB71" s="3">
        <v>64</v>
      </c>
      <c r="AC71" s="3">
        <v>64</v>
      </c>
      <c r="AD71" s="3">
        <v>64</v>
      </c>
      <c r="AE71" s="3" t="s">
        <v>248</v>
      </c>
      <c r="AF71" s="4">
        <v>45839</v>
      </c>
      <c r="AG71" s="3" t="s">
        <v>665</v>
      </c>
    </row>
    <row r="72" spans="1:33" x14ac:dyDescent="0.25">
      <c r="A72" s="3">
        <v>2025</v>
      </c>
      <c r="B72" s="4">
        <v>45748</v>
      </c>
      <c r="C72" s="4">
        <v>45838</v>
      </c>
      <c r="D72" t="s">
        <v>83</v>
      </c>
      <c r="E72" s="3" t="s">
        <v>244</v>
      </c>
      <c r="F72" t="s">
        <v>86</v>
      </c>
      <c r="G72" s="3" t="s">
        <v>255</v>
      </c>
      <c r="H72" t="s">
        <v>94</v>
      </c>
      <c r="I72" s="3" t="s">
        <v>284</v>
      </c>
      <c r="J72" t="s">
        <v>99</v>
      </c>
      <c r="K72" s="3" t="s">
        <v>247</v>
      </c>
      <c r="L72" s="3">
        <v>2025</v>
      </c>
      <c r="M72" s="3" t="s">
        <v>247</v>
      </c>
      <c r="N72" s="3" t="s">
        <v>247</v>
      </c>
      <c r="O72" s="3" t="s">
        <v>247</v>
      </c>
      <c r="P72" s="3">
        <v>10000</v>
      </c>
      <c r="Q72" s="3"/>
      <c r="R72" s="3"/>
      <c r="S72" t="s">
        <v>103</v>
      </c>
      <c r="T72" s="3" t="s">
        <v>179</v>
      </c>
      <c r="U72" s="4">
        <v>45754</v>
      </c>
      <c r="V72" s="4">
        <v>45784</v>
      </c>
      <c r="W72" t="s">
        <v>107</v>
      </c>
      <c r="X72" s="3"/>
      <c r="Y72" s="3"/>
      <c r="Z72" s="3"/>
      <c r="AA72" s="3"/>
      <c r="AB72" s="3">
        <v>65</v>
      </c>
      <c r="AC72" s="3">
        <v>65</v>
      </c>
      <c r="AD72" s="3">
        <v>65</v>
      </c>
      <c r="AE72" s="3" t="s">
        <v>248</v>
      </c>
      <c r="AF72" s="4">
        <v>45839</v>
      </c>
      <c r="AG72" s="3" t="s">
        <v>665</v>
      </c>
    </row>
    <row r="73" spans="1:33" x14ac:dyDescent="0.25">
      <c r="A73" s="3">
        <v>2025</v>
      </c>
      <c r="B73" s="4">
        <v>45748</v>
      </c>
      <c r="C73" s="4">
        <v>45838</v>
      </c>
      <c r="D73" t="s">
        <v>83</v>
      </c>
      <c r="E73" s="3" t="s">
        <v>244</v>
      </c>
      <c r="F73" t="s">
        <v>86</v>
      </c>
      <c r="G73" s="3" t="s">
        <v>251</v>
      </c>
      <c r="H73" t="s">
        <v>94</v>
      </c>
      <c r="I73" s="3" t="s">
        <v>265</v>
      </c>
      <c r="J73" t="s">
        <v>99</v>
      </c>
      <c r="K73" s="3" t="s">
        <v>247</v>
      </c>
      <c r="L73" s="3">
        <v>2025</v>
      </c>
      <c r="M73" s="3" t="s">
        <v>247</v>
      </c>
      <c r="N73" s="3" t="s">
        <v>247</v>
      </c>
      <c r="O73" s="3" t="s">
        <v>247</v>
      </c>
      <c r="P73" s="3">
        <v>29000</v>
      </c>
      <c r="Q73" s="3"/>
      <c r="R73" s="3"/>
      <c r="S73" t="s">
        <v>103</v>
      </c>
      <c r="T73" s="3" t="s">
        <v>179</v>
      </c>
      <c r="U73" s="4">
        <v>45754</v>
      </c>
      <c r="V73" s="4">
        <v>45784</v>
      </c>
      <c r="W73" t="s">
        <v>107</v>
      </c>
      <c r="X73" s="3"/>
      <c r="Y73" s="3"/>
      <c r="Z73" s="3"/>
      <c r="AA73" s="3"/>
      <c r="AB73" s="3">
        <v>66</v>
      </c>
      <c r="AC73" s="3">
        <v>66</v>
      </c>
      <c r="AD73" s="3">
        <v>66</v>
      </c>
      <c r="AE73" s="3" t="s">
        <v>248</v>
      </c>
      <c r="AF73" s="4">
        <v>45839</v>
      </c>
      <c r="AG73" s="3" t="s">
        <v>665</v>
      </c>
    </row>
    <row r="74" spans="1:33" x14ac:dyDescent="0.25">
      <c r="A74" s="3">
        <v>2025</v>
      </c>
      <c r="B74" s="4">
        <v>45748</v>
      </c>
      <c r="C74" s="4">
        <v>45838</v>
      </c>
      <c r="D74" t="s">
        <v>83</v>
      </c>
      <c r="E74" s="3" t="s">
        <v>244</v>
      </c>
      <c r="F74" t="s">
        <v>86</v>
      </c>
      <c r="G74" s="3" t="s">
        <v>251</v>
      </c>
      <c r="H74" t="s">
        <v>94</v>
      </c>
      <c r="I74" s="3" t="s">
        <v>260</v>
      </c>
      <c r="J74" t="s">
        <v>99</v>
      </c>
      <c r="K74" s="3" t="s">
        <v>247</v>
      </c>
      <c r="L74" s="3">
        <v>2025</v>
      </c>
      <c r="M74" s="3" t="s">
        <v>247</v>
      </c>
      <c r="N74" s="3" t="s">
        <v>247</v>
      </c>
      <c r="O74" s="3" t="s">
        <v>247</v>
      </c>
      <c r="P74" s="3">
        <v>18792</v>
      </c>
      <c r="Q74" s="3"/>
      <c r="R74" s="3"/>
      <c r="S74" t="s">
        <v>103</v>
      </c>
      <c r="T74" s="3" t="s">
        <v>179</v>
      </c>
      <c r="U74" s="4">
        <v>45754</v>
      </c>
      <c r="V74" s="4">
        <v>45784</v>
      </c>
      <c r="W74" t="s">
        <v>107</v>
      </c>
      <c r="X74" s="3"/>
      <c r="Y74" s="3"/>
      <c r="Z74" s="3"/>
      <c r="AA74" s="3"/>
      <c r="AB74" s="3">
        <v>67</v>
      </c>
      <c r="AC74" s="3">
        <v>67</v>
      </c>
      <c r="AD74" s="3">
        <v>67</v>
      </c>
      <c r="AE74" s="3" t="s">
        <v>248</v>
      </c>
      <c r="AF74" s="4">
        <v>45839</v>
      </c>
      <c r="AG74" s="3" t="s">
        <v>665</v>
      </c>
    </row>
    <row r="75" spans="1:33" x14ac:dyDescent="0.25">
      <c r="A75" s="3">
        <v>2025</v>
      </c>
      <c r="B75" s="4">
        <v>45748</v>
      </c>
      <c r="C75" s="4">
        <v>45838</v>
      </c>
      <c r="D75" t="s">
        <v>83</v>
      </c>
      <c r="E75" s="3" t="s">
        <v>244</v>
      </c>
      <c r="F75" t="s">
        <v>86</v>
      </c>
      <c r="G75" s="3" t="s">
        <v>251</v>
      </c>
      <c r="H75" t="s">
        <v>94</v>
      </c>
      <c r="I75" s="3" t="s">
        <v>285</v>
      </c>
      <c r="J75" t="s">
        <v>99</v>
      </c>
      <c r="K75" s="3" t="s">
        <v>247</v>
      </c>
      <c r="L75" s="3">
        <v>2025</v>
      </c>
      <c r="M75" s="3" t="s">
        <v>247</v>
      </c>
      <c r="N75" s="3" t="s">
        <v>247</v>
      </c>
      <c r="O75" s="3" t="s">
        <v>247</v>
      </c>
      <c r="P75" s="3">
        <v>15660</v>
      </c>
      <c r="Q75" s="3"/>
      <c r="R75" s="3"/>
      <c r="S75" t="s">
        <v>103</v>
      </c>
      <c r="T75" s="3" t="s">
        <v>179</v>
      </c>
      <c r="U75" s="4">
        <v>45754</v>
      </c>
      <c r="V75" s="4">
        <v>45784</v>
      </c>
      <c r="W75" t="s">
        <v>107</v>
      </c>
      <c r="X75" s="3"/>
      <c r="Y75" s="3"/>
      <c r="Z75" s="3"/>
      <c r="AA75" s="3"/>
      <c r="AB75" s="3">
        <v>68</v>
      </c>
      <c r="AC75" s="3">
        <v>68</v>
      </c>
      <c r="AD75" s="3">
        <v>68</v>
      </c>
      <c r="AE75" s="3" t="s">
        <v>248</v>
      </c>
      <c r="AF75" s="4">
        <v>45839</v>
      </c>
      <c r="AG75" s="3" t="s">
        <v>665</v>
      </c>
    </row>
    <row r="76" spans="1:33" x14ac:dyDescent="0.25">
      <c r="A76" s="3">
        <v>2025</v>
      </c>
      <c r="B76" s="4">
        <v>45748</v>
      </c>
      <c r="C76" s="4">
        <v>45838</v>
      </c>
      <c r="D76" t="s">
        <v>83</v>
      </c>
      <c r="E76" s="3" t="s">
        <v>244</v>
      </c>
      <c r="F76" t="s">
        <v>86</v>
      </c>
      <c r="G76" s="3" t="s">
        <v>251</v>
      </c>
      <c r="H76" t="s">
        <v>94</v>
      </c>
      <c r="I76" s="3" t="s">
        <v>263</v>
      </c>
      <c r="J76" t="s">
        <v>99</v>
      </c>
      <c r="K76" s="3" t="s">
        <v>247</v>
      </c>
      <c r="L76" s="3">
        <v>2025</v>
      </c>
      <c r="M76" s="3" t="s">
        <v>247</v>
      </c>
      <c r="N76" s="3" t="s">
        <v>247</v>
      </c>
      <c r="O76" s="3" t="s">
        <v>247</v>
      </c>
      <c r="P76" s="3">
        <v>17400</v>
      </c>
      <c r="Q76" s="3"/>
      <c r="R76" s="3"/>
      <c r="S76" t="s">
        <v>103</v>
      </c>
      <c r="T76" s="3" t="s">
        <v>179</v>
      </c>
      <c r="U76" s="4">
        <v>45754</v>
      </c>
      <c r="V76" s="4">
        <v>45784</v>
      </c>
      <c r="W76" t="s">
        <v>107</v>
      </c>
      <c r="X76" s="3"/>
      <c r="Y76" s="3"/>
      <c r="Z76" s="3"/>
      <c r="AA76" s="3"/>
      <c r="AB76" s="3">
        <v>69</v>
      </c>
      <c r="AC76" s="3">
        <v>69</v>
      </c>
      <c r="AD76" s="3">
        <v>69</v>
      </c>
      <c r="AE76" s="3" t="s">
        <v>248</v>
      </c>
      <c r="AF76" s="4">
        <v>45839</v>
      </c>
      <c r="AG76" s="3" t="s">
        <v>665</v>
      </c>
    </row>
    <row r="77" spans="1:33" x14ac:dyDescent="0.25">
      <c r="A77" s="3">
        <v>2025</v>
      </c>
      <c r="B77" s="4">
        <v>45748</v>
      </c>
      <c r="C77" s="4">
        <v>45838</v>
      </c>
      <c r="D77" t="s">
        <v>83</v>
      </c>
      <c r="E77" s="3" t="s">
        <v>244</v>
      </c>
      <c r="F77" t="s">
        <v>86</v>
      </c>
      <c r="G77" s="3" t="s">
        <v>251</v>
      </c>
      <c r="H77" t="s">
        <v>94</v>
      </c>
      <c r="I77" s="3" t="s">
        <v>286</v>
      </c>
      <c r="J77" t="s">
        <v>99</v>
      </c>
      <c r="K77" s="3" t="s">
        <v>247</v>
      </c>
      <c r="L77" s="3">
        <v>2025</v>
      </c>
      <c r="M77" s="3" t="s">
        <v>247</v>
      </c>
      <c r="N77" s="3" t="s">
        <v>247</v>
      </c>
      <c r="O77" s="3" t="s">
        <v>247</v>
      </c>
      <c r="P77" s="3">
        <v>15000</v>
      </c>
      <c r="Q77" s="3"/>
      <c r="R77" s="3"/>
      <c r="S77" t="s">
        <v>103</v>
      </c>
      <c r="T77" s="3" t="s">
        <v>179</v>
      </c>
      <c r="U77" s="4">
        <v>45754</v>
      </c>
      <c r="V77" s="4">
        <v>45784</v>
      </c>
      <c r="W77" t="s">
        <v>107</v>
      </c>
      <c r="X77" s="3"/>
      <c r="Y77" s="3"/>
      <c r="Z77" s="3"/>
      <c r="AA77" s="3"/>
      <c r="AB77" s="3">
        <v>70</v>
      </c>
      <c r="AC77" s="3">
        <v>70</v>
      </c>
      <c r="AD77" s="3">
        <v>70</v>
      </c>
      <c r="AE77" s="3" t="s">
        <v>248</v>
      </c>
      <c r="AF77" s="4">
        <v>45839</v>
      </c>
      <c r="AG77" s="3" t="s">
        <v>665</v>
      </c>
    </row>
    <row r="78" spans="1:33" x14ac:dyDescent="0.25">
      <c r="A78" s="3">
        <v>2025</v>
      </c>
      <c r="B78" s="4">
        <v>45748</v>
      </c>
      <c r="C78" s="4">
        <v>45838</v>
      </c>
      <c r="D78" t="s">
        <v>83</v>
      </c>
      <c r="E78" s="3" t="s">
        <v>244</v>
      </c>
      <c r="F78" t="s">
        <v>86</v>
      </c>
      <c r="G78" s="3" t="s">
        <v>251</v>
      </c>
      <c r="H78" t="s">
        <v>94</v>
      </c>
      <c r="I78" s="3" t="s">
        <v>246</v>
      </c>
      <c r="J78" t="s">
        <v>99</v>
      </c>
      <c r="K78" s="3" t="s">
        <v>247</v>
      </c>
      <c r="L78" s="3">
        <v>2025</v>
      </c>
      <c r="M78" s="3" t="s">
        <v>247</v>
      </c>
      <c r="N78" s="3" t="s">
        <v>247</v>
      </c>
      <c r="O78" s="3" t="s">
        <v>247</v>
      </c>
      <c r="P78" s="3">
        <v>29807.4</v>
      </c>
      <c r="Q78" s="3"/>
      <c r="R78" s="3"/>
      <c r="S78" t="s">
        <v>103</v>
      </c>
      <c r="T78" s="3" t="s">
        <v>179</v>
      </c>
      <c r="U78" s="4">
        <v>45754</v>
      </c>
      <c r="V78" s="4">
        <v>45784</v>
      </c>
      <c r="W78" t="s">
        <v>107</v>
      </c>
      <c r="X78" s="3"/>
      <c r="Y78" s="3"/>
      <c r="Z78" s="3"/>
      <c r="AA78" s="3"/>
      <c r="AB78" s="3">
        <v>71</v>
      </c>
      <c r="AC78" s="3">
        <v>71</v>
      </c>
      <c r="AD78" s="3">
        <v>71</v>
      </c>
      <c r="AE78" s="3" t="s">
        <v>248</v>
      </c>
      <c r="AF78" s="4">
        <v>45839</v>
      </c>
      <c r="AG78" s="3" t="s">
        <v>665</v>
      </c>
    </row>
    <row r="79" spans="1:33" x14ac:dyDescent="0.25">
      <c r="A79" s="3">
        <v>2025</v>
      </c>
      <c r="B79" s="4">
        <v>45748</v>
      </c>
      <c r="C79" s="4">
        <v>45838</v>
      </c>
      <c r="D79" t="s">
        <v>83</v>
      </c>
      <c r="E79" s="3" t="s">
        <v>244</v>
      </c>
      <c r="F79" t="s">
        <v>86</v>
      </c>
      <c r="G79" s="3" t="s">
        <v>251</v>
      </c>
      <c r="H79" t="s">
        <v>94</v>
      </c>
      <c r="I79" s="3" t="s">
        <v>287</v>
      </c>
      <c r="J79" t="s">
        <v>99</v>
      </c>
      <c r="K79" s="3" t="s">
        <v>247</v>
      </c>
      <c r="L79" s="3">
        <v>2025</v>
      </c>
      <c r="M79" s="3" t="s">
        <v>247</v>
      </c>
      <c r="N79" s="3" t="s">
        <v>247</v>
      </c>
      <c r="O79" s="3" t="s">
        <v>247</v>
      </c>
      <c r="P79" s="3">
        <v>17400</v>
      </c>
      <c r="Q79" s="3"/>
      <c r="R79" s="3"/>
      <c r="S79" t="s">
        <v>103</v>
      </c>
      <c r="T79" s="3" t="s">
        <v>179</v>
      </c>
      <c r="U79" s="4">
        <v>45754</v>
      </c>
      <c r="V79" s="4">
        <v>45784</v>
      </c>
      <c r="W79" t="s">
        <v>107</v>
      </c>
      <c r="X79" s="3"/>
      <c r="Y79" s="3"/>
      <c r="Z79" s="3"/>
      <c r="AA79" s="3"/>
      <c r="AB79" s="3">
        <v>72</v>
      </c>
      <c r="AC79" s="3">
        <v>72</v>
      </c>
      <c r="AD79" s="3">
        <v>72</v>
      </c>
      <c r="AE79" s="3" t="s">
        <v>248</v>
      </c>
      <c r="AF79" s="4">
        <v>45839</v>
      </c>
      <c r="AG79" s="3" t="s">
        <v>665</v>
      </c>
    </row>
    <row r="80" spans="1:33" x14ac:dyDescent="0.25">
      <c r="A80" s="3">
        <v>2025</v>
      </c>
      <c r="B80" s="4">
        <v>45748</v>
      </c>
      <c r="C80" s="4">
        <v>45838</v>
      </c>
      <c r="D80" t="s">
        <v>83</v>
      </c>
      <c r="E80" s="3" t="s">
        <v>244</v>
      </c>
      <c r="F80" t="s">
        <v>86</v>
      </c>
      <c r="G80" s="3" t="s">
        <v>251</v>
      </c>
      <c r="H80" t="s">
        <v>94</v>
      </c>
      <c r="I80" s="3" t="s">
        <v>288</v>
      </c>
      <c r="J80" t="s">
        <v>99</v>
      </c>
      <c r="K80" s="3" t="s">
        <v>247</v>
      </c>
      <c r="L80" s="3">
        <v>2025</v>
      </c>
      <c r="M80" s="3" t="s">
        <v>247</v>
      </c>
      <c r="N80" s="3" t="s">
        <v>247</v>
      </c>
      <c r="O80" s="3" t="s">
        <v>247</v>
      </c>
      <c r="P80" s="3">
        <v>14363</v>
      </c>
      <c r="Q80" s="3"/>
      <c r="R80" s="3"/>
      <c r="S80" t="s">
        <v>103</v>
      </c>
      <c r="T80" s="3" t="s">
        <v>179</v>
      </c>
      <c r="U80" s="4">
        <v>45754</v>
      </c>
      <c r="V80" s="4">
        <v>45784</v>
      </c>
      <c r="W80" t="s">
        <v>107</v>
      </c>
      <c r="X80" s="3"/>
      <c r="Y80" s="3"/>
      <c r="Z80" s="3"/>
      <c r="AA80" s="3"/>
      <c r="AB80" s="3">
        <v>73</v>
      </c>
      <c r="AC80" s="3">
        <v>73</v>
      </c>
      <c r="AD80" s="3">
        <v>73</v>
      </c>
      <c r="AE80" s="3" t="s">
        <v>248</v>
      </c>
      <c r="AF80" s="4">
        <v>45839</v>
      </c>
      <c r="AG80" s="3" t="s">
        <v>665</v>
      </c>
    </row>
    <row r="81" spans="1:33" x14ac:dyDescent="0.25">
      <c r="A81" s="3">
        <v>2025</v>
      </c>
      <c r="B81" s="4">
        <v>45748</v>
      </c>
      <c r="C81" s="4">
        <v>45838</v>
      </c>
      <c r="D81" t="s">
        <v>83</v>
      </c>
      <c r="E81" s="3" t="s">
        <v>244</v>
      </c>
      <c r="F81" t="s">
        <v>86</v>
      </c>
      <c r="G81" s="3" t="s">
        <v>251</v>
      </c>
      <c r="H81" t="s">
        <v>94</v>
      </c>
      <c r="I81" s="3" t="s">
        <v>289</v>
      </c>
      <c r="J81" t="s">
        <v>99</v>
      </c>
      <c r="K81" s="3" t="s">
        <v>247</v>
      </c>
      <c r="L81" s="3">
        <v>2025</v>
      </c>
      <c r="M81" s="3" t="s">
        <v>247</v>
      </c>
      <c r="N81" s="3" t="s">
        <v>247</v>
      </c>
      <c r="O81" s="3" t="s">
        <v>247</v>
      </c>
      <c r="P81" s="3">
        <v>22800</v>
      </c>
      <c r="Q81" s="3"/>
      <c r="R81" s="3"/>
      <c r="S81" t="s">
        <v>103</v>
      </c>
      <c r="T81" s="3" t="s">
        <v>179</v>
      </c>
      <c r="U81" s="4">
        <v>45754</v>
      </c>
      <c r="V81" s="4">
        <v>45784</v>
      </c>
      <c r="W81" t="s">
        <v>107</v>
      </c>
      <c r="X81" s="3"/>
      <c r="Y81" s="3"/>
      <c r="Z81" s="3"/>
      <c r="AA81" s="3"/>
      <c r="AB81" s="3">
        <v>74</v>
      </c>
      <c r="AC81" s="3">
        <v>74</v>
      </c>
      <c r="AD81" s="3">
        <v>74</v>
      </c>
      <c r="AE81" s="3" t="s">
        <v>248</v>
      </c>
      <c r="AF81" s="4">
        <v>45839</v>
      </c>
      <c r="AG81" s="3" t="s">
        <v>665</v>
      </c>
    </row>
    <row r="82" spans="1:33" x14ac:dyDescent="0.25">
      <c r="A82" s="3">
        <v>2025</v>
      </c>
      <c r="B82" s="4">
        <v>45748</v>
      </c>
      <c r="C82" s="4">
        <v>45838</v>
      </c>
      <c r="D82" t="s">
        <v>83</v>
      </c>
      <c r="E82" s="3" t="s">
        <v>244</v>
      </c>
      <c r="F82" t="s">
        <v>86</v>
      </c>
      <c r="G82" s="3" t="s">
        <v>251</v>
      </c>
      <c r="H82" t="s">
        <v>94</v>
      </c>
      <c r="I82" s="3" t="s">
        <v>264</v>
      </c>
      <c r="J82" t="s">
        <v>99</v>
      </c>
      <c r="K82" s="3" t="s">
        <v>247</v>
      </c>
      <c r="L82" s="3">
        <v>2025</v>
      </c>
      <c r="M82" s="3" t="s">
        <v>247</v>
      </c>
      <c r="N82" s="3" t="s">
        <v>247</v>
      </c>
      <c r="O82" s="3" t="s">
        <v>247</v>
      </c>
      <c r="P82" s="3">
        <v>15000</v>
      </c>
      <c r="Q82" s="3"/>
      <c r="R82" s="3"/>
      <c r="S82" t="s">
        <v>103</v>
      </c>
      <c r="T82" s="3" t="s">
        <v>179</v>
      </c>
      <c r="U82" s="4">
        <v>45757</v>
      </c>
      <c r="V82" s="4">
        <v>45787</v>
      </c>
      <c r="W82" t="s">
        <v>107</v>
      </c>
      <c r="X82" s="3"/>
      <c r="Y82" s="3"/>
      <c r="Z82" s="3"/>
      <c r="AA82" s="3"/>
      <c r="AB82" s="3">
        <v>75</v>
      </c>
      <c r="AC82" s="3">
        <v>75</v>
      </c>
      <c r="AD82" s="3">
        <v>75</v>
      </c>
      <c r="AE82" s="3" t="s">
        <v>248</v>
      </c>
      <c r="AF82" s="4">
        <v>45839</v>
      </c>
      <c r="AG82" s="3" t="s">
        <v>665</v>
      </c>
    </row>
    <row r="83" spans="1:33" x14ac:dyDescent="0.25">
      <c r="A83" s="3">
        <v>2025</v>
      </c>
      <c r="B83" s="4">
        <v>45748</v>
      </c>
      <c r="C83" s="4">
        <v>45838</v>
      </c>
      <c r="D83" t="s">
        <v>83</v>
      </c>
      <c r="E83" s="3" t="s">
        <v>244</v>
      </c>
      <c r="F83" t="s">
        <v>86</v>
      </c>
      <c r="G83" s="3" t="s">
        <v>249</v>
      </c>
      <c r="H83" t="s">
        <v>97</v>
      </c>
      <c r="I83" s="3" t="s">
        <v>290</v>
      </c>
      <c r="J83" t="s">
        <v>99</v>
      </c>
      <c r="K83" s="3" t="s">
        <v>247</v>
      </c>
      <c r="L83" s="3">
        <v>2025</v>
      </c>
      <c r="M83" s="3" t="s">
        <v>247</v>
      </c>
      <c r="N83" s="3" t="s">
        <v>247</v>
      </c>
      <c r="O83" s="3" t="s">
        <v>247</v>
      </c>
      <c r="P83" s="3">
        <v>1113.5999999999999</v>
      </c>
      <c r="Q83" s="3"/>
      <c r="R83" s="3"/>
      <c r="S83" t="s">
        <v>103</v>
      </c>
      <c r="T83" s="3" t="s">
        <v>179</v>
      </c>
      <c r="U83" s="4">
        <v>45782</v>
      </c>
      <c r="V83" s="4">
        <v>45782</v>
      </c>
      <c r="W83" t="s">
        <v>107</v>
      </c>
      <c r="X83" s="3"/>
      <c r="Y83" s="3"/>
      <c r="Z83" s="3"/>
      <c r="AA83" s="3"/>
      <c r="AB83" s="3">
        <v>76</v>
      </c>
      <c r="AC83" s="3">
        <v>76</v>
      </c>
      <c r="AD83" s="3">
        <v>76</v>
      </c>
      <c r="AE83" s="3" t="s">
        <v>248</v>
      </c>
      <c r="AF83" s="4">
        <v>45839</v>
      </c>
      <c r="AG83" s="3" t="s">
        <v>665</v>
      </c>
    </row>
    <row r="84" spans="1:33" x14ac:dyDescent="0.25">
      <c r="A84" s="3">
        <v>2025</v>
      </c>
      <c r="B84" s="4">
        <v>45748</v>
      </c>
      <c r="C84" s="4">
        <v>45838</v>
      </c>
      <c r="D84" t="s">
        <v>83</v>
      </c>
      <c r="E84" s="3" t="s">
        <v>244</v>
      </c>
      <c r="F84" t="s">
        <v>86</v>
      </c>
      <c r="G84" s="3" t="s">
        <v>291</v>
      </c>
      <c r="H84" t="s">
        <v>97</v>
      </c>
      <c r="I84" s="3" t="s">
        <v>290</v>
      </c>
      <c r="J84" t="s">
        <v>99</v>
      </c>
      <c r="K84" s="3" t="s">
        <v>247</v>
      </c>
      <c r="L84" s="3">
        <v>2025</v>
      </c>
      <c r="M84" s="3" t="s">
        <v>247</v>
      </c>
      <c r="N84" s="3" t="s">
        <v>247</v>
      </c>
      <c r="O84" s="3" t="s">
        <v>247</v>
      </c>
      <c r="P84" s="3">
        <v>1914</v>
      </c>
      <c r="Q84" s="3"/>
      <c r="R84" s="3"/>
      <c r="S84" t="s">
        <v>103</v>
      </c>
      <c r="T84" s="3" t="s">
        <v>179</v>
      </c>
      <c r="U84" s="4">
        <v>45789</v>
      </c>
      <c r="V84" s="4">
        <v>45789</v>
      </c>
      <c r="W84" t="s">
        <v>107</v>
      </c>
      <c r="X84" s="3"/>
      <c r="Y84" s="3"/>
      <c r="Z84" s="3"/>
      <c r="AA84" s="3"/>
      <c r="AB84" s="3">
        <v>77</v>
      </c>
      <c r="AC84" s="3">
        <v>77</v>
      </c>
      <c r="AD84" s="3">
        <v>77</v>
      </c>
      <c r="AE84" s="3" t="s">
        <v>248</v>
      </c>
      <c r="AF84" s="4">
        <v>45839</v>
      </c>
      <c r="AG84" s="3" t="s">
        <v>665</v>
      </c>
    </row>
    <row r="85" spans="1:33" x14ac:dyDescent="0.25">
      <c r="A85" s="3">
        <v>2025</v>
      </c>
      <c r="B85" s="4">
        <v>45748</v>
      </c>
      <c r="C85" s="4">
        <v>45838</v>
      </c>
      <c r="D85" t="s">
        <v>83</v>
      </c>
      <c r="E85" s="3" t="s">
        <v>244</v>
      </c>
      <c r="F85" t="s">
        <v>86</v>
      </c>
      <c r="G85" s="3" t="s">
        <v>291</v>
      </c>
      <c r="H85" t="s">
        <v>97</v>
      </c>
      <c r="I85" s="3" t="s">
        <v>292</v>
      </c>
      <c r="J85" t="s">
        <v>99</v>
      </c>
      <c r="K85" s="3" t="s">
        <v>247</v>
      </c>
      <c r="L85" s="3">
        <v>2025</v>
      </c>
      <c r="M85" s="3" t="s">
        <v>247</v>
      </c>
      <c r="N85" s="3" t="s">
        <v>247</v>
      </c>
      <c r="O85" s="3" t="s">
        <v>247</v>
      </c>
      <c r="P85" s="3">
        <v>80015.64</v>
      </c>
      <c r="Q85" s="3"/>
      <c r="R85" s="3"/>
      <c r="S85" t="s">
        <v>103</v>
      </c>
      <c r="T85" s="3" t="s">
        <v>179</v>
      </c>
      <c r="U85" s="4">
        <v>45798</v>
      </c>
      <c r="V85" s="4">
        <v>45829</v>
      </c>
      <c r="W85" t="s">
        <v>107</v>
      </c>
      <c r="X85" s="3"/>
      <c r="Y85" s="3"/>
      <c r="Z85" s="3"/>
      <c r="AA85" s="3"/>
      <c r="AB85" s="3">
        <v>78</v>
      </c>
      <c r="AC85" s="3">
        <v>78</v>
      </c>
      <c r="AD85" s="3">
        <v>78</v>
      </c>
      <c r="AE85" s="3" t="s">
        <v>248</v>
      </c>
      <c r="AF85" s="4">
        <v>45839</v>
      </c>
      <c r="AG85" s="3" t="s">
        <v>665</v>
      </c>
    </row>
    <row r="86" spans="1:33" x14ac:dyDescent="0.25">
      <c r="A86" s="3">
        <v>2025</v>
      </c>
      <c r="B86" s="4">
        <v>45748</v>
      </c>
      <c r="C86" s="4">
        <v>45838</v>
      </c>
      <c r="D86" t="s">
        <v>83</v>
      </c>
      <c r="E86" s="3" t="s">
        <v>244</v>
      </c>
      <c r="F86" t="s">
        <v>86</v>
      </c>
      <c r="G86" s="3" t="s">
        <v>291</v>
      </c>
      <c r="H86" t="s">
        <v>97</v>
      </c>
      <c r="I86" s="3" t="s">
        <v>292</v>
      </c>
      <c r="J86" t="s">
        <v>99</v>
      </c>
      <c r="K86" s="3" t="s">
        <v>247</v>
      </c>
      <c r="L86" s="3">
        <v>2025</v>
      </c>
      <c r="M86" s="3" t="s">
        <v>247</v>
      </c>
      <c r="N86" s="3" t="s">
        <v>247</v>
      </c>
      <c r="O86" s="3" t="s">
        <v>247</v>
      </c>
      <c r="P86" s="3">
        <v>1995.2</v>
      </c>
      <c r="Q86" s="3"/>
      <c r="R86" s="3"/>
      <c r="S86" t="s">
        <v>103</v>
      </c>
      <c r="T86" s="3" t="s">
        <v>179</v>
      </c>
      <c r="U86" s="4">
        <v>45789</v>
      </c>
      <c r="V86" s="4">
        <v>45789</v>
      </c>
      <c r="W86" t="s">
        <v>107</v>
      </c>
      <c r="X86" s="3"/>
      <c r="Y86" s="3"/>
      <c r="Z86" s="3"/>
      <c r="AA86" s="3"/>
      <c r="AB86" s="3">
        <v>79</v>
      </c>
      <c r="AC86" s="3">
        <v>79</v>
      </c>
      <c r="AD86" s="3">
        <v>79</v>
      </c>
      <c r="AE86" s="3" t="s">
        <v>248</v>
      </c>
      <c r="AF86" s="4">
        <v>45839</v>
      </c>
      <c r="AG86" s="3" t="s">
        <v>665</v>
      </c>
    </row>
    <row r="87" spans="1:33" x14ac:dyDescent="0.25">
      <c r="A87" s="3">
        <v>2025</v>
      </c>
      <c r="B87" s="4">
        <v>45748</v>
      </c>
      <c r="C87" s="4">
        <v>45838</v>
      </c>
      <c r="D87" t="s">
        <v>83</v>
      </c>
      <c r="E87" s="3" t="s">
        <v>244</v>
      </c>
      <c r="F87" t="s">
        <v>86</v>
      </c>
      <c r="G87" s="3" t="s">
        <v>291</v>
      </c>
      <c r="H87" t="s">
        <v>97</v>
      </c>
      <c r="I87" s="3" t="s">
        <v>292</v>
      </c>
      <c r="J87" t="s">
        <v>99</v>
      </c>
      <c r="K87" s="3" t="s">
        <v>247</v>
      </c>
      <c r="L87" s="3">
        <v>2025</v>
      </c>
      <c r="M87" s="3" t="s">
        <v>247</v>
      </c>
      <c r="N87" s="3" t="s">
        <v>247</v>
      </c>
      <c r="O87" s="3" t="s">
        <v>247</v>
      </c>
      <c r="P87" s="3">
        <v>3596</v>
      </c>
      <c r="Q87" s="3"/>
      <c r="R87" s="3"/>
      <c r="S87" t="s">
        <v>103</v>
      </c>
      <c r="T87" s="3" t="s">
        <v>179</v>
      </c>
      <c r="U87" s="4">
        <v>45805</v>
      </c>
      <c r="V87" s="4">
        <v>45805</v>
      </c>
      <c r="W87" t="s">
        <v>107</v>
      </c>
      <c r="X87" s="3"/>
      <c r="Y87" s="3"/>
      <c r="Z87" s="3"/>
      <c r="AA87" s="3"/>
      <c r="AB87" s="3">
        <v>80</v>
      </c>
      <c r="AC87" s="3">
        <v>80</v>
      </c>
      <c r="AD87" s="3">
        <v>80</v>
      </c>
      <c r="AE87" s="3" t="s">
        <v>248</v>
      </c>
      <c r="AF87" s="4">
        <v>45839</v>
      </c>
      <c r="AG87" s="3" t="s">
        <v>665</v>
      </c>
    </row>
    <row r="88" spans="1:33" x14ac:dyDescent="0.25">
      <c r="A88" s="3">
        <v>2025</v>
      </c>
      <c r="B88" s="4">
        <v>45748</v>
      </c>
      <c r="C88" s="4">
        <v>45838</v>
      </c>
      <c r="D88" t="s">
        <v>83</v>
      </c>
      <c r="E88" s="3" t="s">
        <v>244</v>
      </c>
      <c r="F88" t="s">
        <v>86</v>
      </c>
      <c r="G88" s="3" t="s">
        <v>291</v>
      </c>
      <c r="H88" t="s">
        <v>97</v>
      </c>
      <c r="I88" s="3" t="s">
        <v>292</v>
      </c>
      <c r="J88" t="s">
        <v>99</v>
      </c>
      <c r="K88" s="3" t="s">
        <v>247</v>
      </c>
      <c r="L88" s="3">
        <v>2025</v>
      </c>
      <c r="M88" s="3" t="s">
        <v>247</v>
      </c>
      <c r="N88" s="3" t="s">
        <v>247</v>
      </c>
      <c r="O88" s="3" t="s">
        <v>247</v>
      </c>
      <c r="P88" s="3">
        <v>3596</v>
      </c>
      <c r="Q88" s="3"/>
      <c r="R88" s="3"/>
      <c r="S88" t="s">
        <v>103</v>
      </c>
      <c r="T88" s="3" t="s">
        <v>179</v>
      </c>
      <c r="U88" s="4">
        <v>45805</v>
      </c>
      <c r="V88" s="4">
        <v>45805</v>
      </c>
      <c r="W88" t="s">
        <v>107</v>
      </c>
      <c r="X88" s="3"/>
      <c r="Y88" s="3"/>
      <c r="Z88" s="3"/>
      <c r="AA88" s="3"/>
      <c r="AB88" s="3">
        <v>81</v>
      </c>
      <c r="AC88" s="3">
        <v>81</v>
      </c>
      <c r="AD88" s="3">
        <v>81</v>
      </c>
      <c r="AE88" s="3" t="s">
        <v>248</v>
      </c>
      <c r="AF88" s="4">
        <v>45839</v>
      </c>
      <c r="AG88" s="3" t="s">
        <v>665</v>
      </c>
    </row>
    <row r="89" spans="1:33" x14ac:dyDescent="0.25">
      <c r="A89" s="3">
        <v>2025</v>
      </c>
      <c r="B89" s="4">
        <v>45748</v>
      </c>
      <c r="C89" s="4">
        <v>45838</v>
      </c>
      <c r="D89" t="s">
        <v>83</v>
      </c>
      <c r="E89" s="3" t="s">
        <v>244</v>
      </c>
      <c r="F89" t="s">
        <v>86</v>
      </c>
      <c r="G89" s="3" t="s">
        <v>251</v>
      </c>
      <c r="H89" t="s">
        <v>94</v>
      </c>
      <c r="I89" s="3" t="s">
        <v>280</v>
      </c>
      <c r="J89" t="s">
        <v>99</v>
      </c>
      <c r="K89" s="3" t="s">
        <v>247</v>
      </c>
      <c r="L89" s="3">
        <v>2025</v>
      </c>
      <c r="M89" s="3" t="s">
        <v>247</v>
      </c>
      <c r="N89" s="3" t="s">
        <v>247</v>
      </c>
      <c r="O89" s="3" t="s">
        <v>247</v>
      </c>
      <c r="P89" s="3">
        <v>12064</v>
      </c>
      <c r="Q89" s="3"/>
      <c r="R89" s="3"/>
      <c r="S89" t="s">
        <v>103</v>
      </c>
      <c r="T89" s="3" t="s">
        <v>179</v>
      </c>
      <c r="U89" s="4">
        <v>45695</v>
      </c>
      <c r="V89" s="4">
        <v>45723</v>
      </c>
      <c r="W89" t="s">
        <v>107</v>
      </c>
      <c r="X89" s="3"/>
      <c r="Y89" s="3"/>
      <c r="Z89" s="3"/>
      <c r="AA89" s="3"/>
      <c r="AB89" s="3">
        <v>82</v>
      </c>
      <c r="AC89" s="3">
        <v>82</v>
      </c>
      <c r="AD89" s="3">
        <v>82</v>
      </c>
      <c r="AE89" s="3" t="s">
        <v>248</v>
      </c>
      <c r="AF89" s="4">
        <v>45839</v>
      </c>
      <c r="AG89" s="3" t="s">
        <v>665</v>
      </c>
    </row>
    <row r="90" spans="1:33" x14ac:dyDescent="0.25">
      <c r="A90" s="3">
        <v>2025</v>
      </c>
      <c r="B90" s="4">
        <v>45748</v>
      </c>
      <c r="C90" s="4">
        <v>45838</v>
      </c>
      <c r="D90" t="s">
        <v>83</v>
      </c>
      <c r="E90" s="3" t="s">
        <v>244</v>
      </c>
      <c r="F90" t="s">
        <v>86</v>
      </c>
      <c r="G90" s="3" t="s">
        <v>251</v>
      </c>
      <c r="H90" t="s">
        <v>94</v>
      </c>
      <c r="I90" s="3" t="s">
        <v>282</v>
      </c>
      <c r="J90" t="s">
        <v>99</v>
      </c>
      <c r="K90" s="3" t="s">
        <v>247</v>
      </c>
      <c r="L90" s="3">
        <v>2025</v>
      </c>
      <c r="M90" s="3" t="s">
        <v>247</v>
      </c>
      <c r="N90" s="3" t="s">
        <v>247</v>
      </c>
      <c r="O90" s="3" t="s">
        <v>247</v>
      </c>
      <c r="P90" s="3">
        <v>15737</v>
      </c>
      <c r="Q90" s="3"/>
      <c r="R90" s="3"/>
      <c r="S90" t="s">
        <v>103</v>
      </c>
      <c r="T90" s="3" t="s">
        <v>179</v>
      </c>
      <c r="U90" s="4">
        <v>45695</v>
      </c>
      <c r="V90" s="4">
        <v>45723</v>
      </c>
      <c r="W90" t="s">
        <v>107</v>
      </c>
      <c r="X90" s="3"/>
      <c r="Y90" s="3"/>
      <c r="Z90" s="3"/>
      <c r="AA90" s="3"/>
      <c r="AB90" s="3">
        <v>83</v>
      </c>
      <c r="AC90" s="3">
        <v>83</v>
      </c>
      <c r="AD90" s="3">
        <v>83</v>
      </c>
      <c r="AE90" s="3" t="s">
        <v>248</v>
      </c>
      <c r="AF90" s="4">
        <v>45839</v>
      </c>
      <c r="AG90" s="3" t="s">
        <v>665</v>
      </c>
    </row>
    <row r="91" spans="1:33" x14ac:dyDescent="0.25">
      <c r="A91" s="3">
        <v>2025</v>
      </c>
      <c r="B91" s="4">
        <v>45748</v>
      </c>
      <c r="C91" s="4">
        <v>45838</v>
      </c>
      <c r="D91" t="s">
        <v>83</v>
      </c>
      <c r="E91" s="3" t="s">
        <v>244</v>
      </c>
      <c r="F91" t="s">
        <v>86</v>
      </c>
      <c r="G91" s="3" t="s">
        <v>291</v>
      </c>
      <c r="H91" t="s">
        <v>94</v>
      </c>
      <c r="I91" s="3" t="s">
        <v>292</v>
      </c>
      <c r="J91" t="s">
        <v>99</v>
      </c>
      <c r="K91" s="3" t="s">
        <v>247</v>
      </c>
      <c r="L91" s="3">
        <v>2025</v>
      </c>
      <c r="M91" s="3" t="s">
        <v>247</v>
      </c>
      <c r="N91" s="3" t="s">
        <v>247</v>
      </c>
      <c r="O91" s="3" t="s">
        <v>247</v>
      </c>
      <c r="P91" s="3">
        <v>1995.2</v>
      </c>
      <c r="Q91" s="3"/>
      <c r="R91" s="3"/>
      <c r="S91" t="s">
        <v>103</v>
      </c>
      <c r="T91" s="3" t="s">
        <v>179</v>
      </c>
      <c r="U91" s="4">
        <v>45789</v>
      </c>
      <c r="V91" s="4">
        <v>45789</v>
      </c>
      <c r="W91" t="s">
        <v>107</v>
      </c>
      <c r="X91" s="3"/>
      <c r="Y91" s="3"/>
      <c r="Z91" s="3"/>
      <c r="AA91" s="3"/>
      <c r="AB91" s="3">
        <v>84</v>
      </c>
      <c r="AC91" s="3">
        <v>84</v>
      </c>
      <c r="AD91" s="3">
        <v>84</v>
      </c>
      <c r="AE91" s="3" t="s">
        <v>248</v>
      </c>
      <c r="AF91" s="4">
        <v>45839</v>
      </c>
      <c r="AG91" s="3" t="s">
        <v>665</v>
      </c>
    </row>
    <row r="92" spans="1:33" x14ac:dyDescent="0.25">
      <c r="A92" s="3">
        <v>2025</v>
      </c>
      <c r="B92" s="4">
        <v>45748</v>
      </c>
      <c r="C92" s="4">
        <v>45838</v>
      </c>
      <c r="D92" t="s">
        <v>83</v>
      </c>
      <c r="E92" s="3" t="s">
        <v>641</v>
      </c>
      <c r="F92" t="s">
        <v>87</v>
      </c>
      <c r="G92" s="3" t="s">
        <v>642</v>
      </c>
      <c r="H92" t="s">
        <v>97</v>
      </c>
      <c r="I92" s="3" t="s">
        <v>643</v>
      </c>
      <c r="J92" t="s">
        <v>99</v>
      </c>
      <c r="K92" s="3" t="s">
        <v>247</v>
      </c>
      <c r="L92" s="3">
        <v>2025</v>
      </c>
      <c r="M92" s="3" t="s">
        <v>247</v>
      </c>
      <c r="N92" s="3" t="s">
        <v>247</v>
      </c>
      <c r="O92" s="3" t="s">
        <v>247</v>
      </c>
      <c r="P92" s="3">
        <v>17887.2</v>
      </c>
      <c r="Q92" s="3"/>
      <c r="R92" s="3"/>
      <c r="S92" t="s">
        <v>103</v>
      </c>
      <c r="T92" s="3" t="s">
        <v>179</v>
      </c>
      <c r="U92" s="8">
        <v>45754</v>
      </c>
      <c r="V92" s="8">
        <v>45770</v>
      </c>
      <c r="W92" t="s">
        <v>107</v>
      </c>
      <c r="X92" s="3"/>
      <c r="Y92" s="3"/>
      <c r="Z92" s="3"/>
      <c r="AA92" s="3"/>
      <c r="AB92" s="3">
        <v>85</v>
      </c>
      <c r="AC92" s="3">
        <v>85</v>
      </c>
      <c r="AD92" s="3">
        <v>85</v>
      </c>
      <c r="AE92" s="3" t="s">
        <v>641</v>
      </c>
      <c r="AF92" s="4">
        <v>45839</v>
      </c>
      <c r="AG92" s="3" t="s">
        <v>665</v>
      </c>
    </row>
    <row r="93" spans="1:33" x14ac:dyDescent="0.25">
      <c r="A93" s="3">
        <v>2025</v>
      </c>
      <c r="B93" s="4">
        <v>45748</v>
      </c>
      <c r="C93" s="4">
        <v>45838</v>
      </c>
      <c r="D93" t="s">
        <v>83</v>
      </c>
      <c r="E93" s="3" t="s">
        <v>641</v>
      </c>
      <c r="F93" t="s">
        <v>87</v>
      </c>
      <c r="G93" s="3" t="s">
        <v>642</v>
      </c>
      <c r="H93" t="s">
        <v>97</v>
      </c>
      <c r="I93" s="3" t="s">
        <v>644</v>
      </c>
      <c r="J93" t="s">
        <v>99</v>
      </c>
      <c r="K93" s="3" t="s">
        <v>247</v>
      </c>
      <c r="L93" s="3">
        <v>2025</v>
      </c>
      <c r="M93" s="3" t="s">
        <v>247</v>
      </c>
      <c r="N93" s="3" t="s">
        <v>247</v>
      </c>
      <c r="O93" s="3" t="s">
        <v>247</v>
      </c>
      <c r="P93" s="3">
        <v>2430.12</v>
      </c>
      <c r="Q93" s="3"/>
      <c r="R93" s="3"/>
      <c r="S93" t="s">
        <v>103</v>
      </c>
      <c r="T93" s="3" t="s">
        <v>179</v>
      </c>
      <c r="U93" s="4">
        <v>45803</v>
      </c>
      <c r="V93" s="4">
        <v>45804</v>
      </c>
      <c r="W93" t="s">
        <v>107</v>
      </c>
      <c r="X93" s="3"/>
      <c r="Y93" s="3"/>
      <c r="Z93" s="3"/>
      <c r="AA93" s="3"/>
      <c r="AB93" s="3">
        <v>86</v>
      </c>
      <c r="AC93" s="3">
        <v>86</v>
      </c>
      <c r="AD93" s="3">
        <v>86</v>
      </c>
      <c r="AE93" s="3" t="s">
        <v>641</v>
      </c>
      <c r="AF93" s="4">
        <v>45839</v>
      </c>
      <c r="AG93" s="3" t="s">
        <v>665</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89"/>
  <sheetViews>
    <sheetView topLeftCell="G3" workbookViewId="0">
      <selection activeCell="E15" sqref="E15"/>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s="3">
        <v>1</v>
      </c>
      <c r="B4" s="11">
        <v>3611</v>
      </c>
      <c r="C4" s="3">
        <v>3611</v>
      </c>
      <c r="D4" s="3" t="s">
        <v>498</v>
      </c>
      <c r="E4" s="9">
        <v>293969.52</v>
      </c>
      <c r="F4" s="10">
        <v>514352.49</v>
      </c>
      <c r="G4" s="10">
        <v>158540.96</v>
      </c>
      <c r="H4" s="3" t="s">
        <v>493</v>
      </c>
      <c r="I4" s="9">
        <v>293969.52</v>
      </c>
      <c r="J4" s="10">
        <v>514352.49</v>
      </c>
      <c r="K4" s="10">
        <v>158540.96</v>
      </c>
    </row>
    <row r="5" spans="1:11" x14ac:dyDescent="0.25">
      <c r="A5" s="3">
        <v>2</v>
      </c>
      <c r="B5" s="11">
        <v>3611</v>
      </c>
      <c r="C5" s="3">
        <v>3611</v>
      </c>
      <c r="D5" s="3" t="s">
        <v>498</v>
      </c>
      <c r="E5" s="9">
        <v>293969.52</v>
      </c>
      <c r="F5" s="10">
        <v>514352.49</v>
      </c>
      <c r="G5" s="10">
        <v>158540.96</v>
      </c>
      <c r="H5" s="3" t="s">
        <v>493</v>
      </c>
      <c r="I5" s="9">
        <v>293969.52</v>
      </c>
      <c r="J5" s="10">
        <v>514352.49</v>
      </c>
      <c r="K5" s="10">
        <v>158540.96</v>
      </c>
    </row>
    <row r="6" spans="1:11" x14ac:dyDescent="0.25">
      <c r="A6" s="3">
        <v>3</v>
      </c>
      <c r="B6" s="11">
        <v>3611</v>
      </c>
      <c r="C6" s="3">
        <v>3611</v>
      </c>
      <c r="D6" s="3" t="s">
        <v>498</v>
      </c>
      <c r="E6" s="9">
        <v>293969.52</v>
      </c>
      <c r="F6" s="10">
        <v>514352.49</v>
      </c>
      <c r="G6" s="10">
        <v>158540.96</v>
      </c>
      <c r="H6" s="3" t="s">
        <v>493</v>
      </c>
      <c r="I6" s="9">
        <v>293969.52</v>
      </c>
      <c r="J6" s="10">
        <v>514352.49</v>
      </c>
      <c r="K6" s="10">
        <v>158540.96</v>
      </c>
    </row>
    <row r="7" spans="1:11" x14ac:dyDescent="0.25">
      <c r="A7" s="3">
        <v>4</v>
      </c>
      <c r="B7" s="11">
        <v>3611</v>
      </c>
      <c r="C7" s="3">
        <v>3611</v>
      </c>
      <c r="D7" s="3" t="s">
        <v>498</v>
      </c>
      <c r="E7" s="9">
        <v>293969.52</v>
      </c>
      <c r="F7" s="10">
        <v>514352.49</v>
      </c>
      <c r="G7" s="10">
        <v>158540.96</v>
      </c>
      <c r="H7" s="3" t="s">
        <v>493</v>
      </c>
      <c r="I7" s="9">
        <v>293969.52</v>
      </c>
      <c r="J7" s="10">
        <v>514352.49</v>
      </c>
      <c r="K7" s="10">
        <v>158540.96</v>
      </c>
    </row>
    <row r="8" spans="1:11" x14ac:dyDescent="0.25">
      <c r="A8" s="3">
        <v>5</v>
      </c>
      <c r="B8" s="11">
        <v>3611</v>
      </c>
      <c r="C8" s="3">
        <v>3611</v>
      </c>
      <c r="D8" s="3" t="s">
        <v>498</v>
      </c>
      <c r="E8" s="9">
        <v>293969.52</v>
      </c>
      <c r="F8" s="10">
        <v>514352.49</v>
      </c>
      <c r="G8" s="10">
        <v>158540.96</v>
      </c>
      <c r="H8" s="3" t="s">
        <v>493</v>
      </c>
      <c r="I8" s="9">
        <v>293969.52</v>
      </c>
      <c r="J8" s="10">
        <v>514352.49</v>
      </c>
      <c r="K8" s="10">
        <v>158540.96</v>
      </c>
    </row>
    <row r="9" spans="1:11" x14ac:dyDescent="0.25">
      <c r="A9" s="3">
        <v>6</v>
      </c>
      <c r="B9" s="11">
        <v>3611</v>
      </c>
      <c r="C9" s="3">
        <v>3611</v>
      </c>
      <c r="D9" s="3" t="s">
        <v>498</v>
      </c>
      <c r="E9" s="9">
        <v>293969.52</v>
      </c>
      <c r="F9" s="10">
        <v>514352.49</v>
      </c>
      <c r="G9" s="10">
        <v>158540.96</v>
      </c>
      <c r="H9" s="3" t="s">
        <v>493</v>
      </c>
      <c r="I9" s="9">
        <v>293969.52</v>
      </c>
      <c r="J9" s="10">
        <v>514352.49</v>
      </c>
      <c r="K9" s="10">
        <v>158540.96</v>
      </c>
    </row>
    <row r="10" spans="1:11" x14ac:dyDescent="0.25">
      <c r="A10" s="3">
        <v>7</v>
      </c>
      <c r="B10" s="11">
        <v>3611</v>
      </c>
      <c r="C10" s="3">
        <v>3611</v>
      </c>
      <c r="D10" s="3" t="s">
        <v>498</v>
      </c>
      <c r="E10" s="9">
        <v>293969.52</v>
      </c>
      <c r="F10" s="10">
        <v>514352.49</v>
      </c>
      <c r="G10" s="10">
        <v>158540.96</v>
      </c>
      <c r="H10" s="3" t="s">
        <v>493</v>
      </c>
      <c r="I10" s="9">
        <v>293969.52</v>
      </c>
      <c r="J10" s="10">
        <v>514352.49</v>
      </c>
      <c r="K10" s="10">
        <v>158540.96</v>
      </c>
    </row>
    <row r="11" spans="1:11" x14ac:dyDescent="0.25">
      <c r="A11" s="3">
        <v>8</v>
      </c>
      <c r="B11" s="11">
        <v>3611</v>
      </c>
      <c r="C11" s="3">
        <v>3611</v>
      </c>
      <c r="D11" s="3" t="s">
        <v>498</v>
      </c>
      <c r="E11" s="9">
        <v>293969.52</v>
      </c>
      <c r="F11" s="10">
        <v>514352.49</v>
      </c>
      <c r="G11" s="10">
        <v>158540.96</v>
      </c>
      <c r="H11" s="3" t="s">
        <v>493</v>
      </c>
      <c r="I11" s="9">
        <v>293969.52</v>
      </c>
      <c r="J11" s="10">
        <v>514352.49</v>
      </c>
      <c r="K11" s="10">
        <v>158540.96</v>
      </c>
    </row>
    <row r="12" spans="1:11" x14ac:dyDescent="0.25">
      <c r="A12" s="3">
        <v>9</v>
      </c>
      <c r="B12" s="11">
        <v>3611</v>
      </c>
      <c r="C12" s="3">
        <v>3611</v>
      </c>
      <c r="D12" s="3" t="s">
        <v>498</v>
      </c>
      <c r="E12" s="9">
        <v>293969.52</v>
      </c>
      <c r="F12" s="10">
        <v>514352.49</v>
      </c>
      <c r="G12" s="10">
        <v>158540.96</v>
      </c>
      <c r="H12" s="3" t="s">
        <v>493</v>
      </c>
      <c r="I12" s="9">
        <v>293969.52</v>
      </c>
      <c r="J12" s="10">
        <v>514352.49</v>
      </c>
      <c r="K12" s="10">
        <v>158540.96</v>
      </c>
    </row>
    <row r="13" spans="1:11" x14ac:dyDescent="0.25">
      <c r="A13" s="3">
        <v>10</v>
      </c>
      <c r="B13" s="11">
        <v>3611</v>
      </c>
      <c r="C13" s="3">
        <v>3611</v>
      </c>
      <c r="D13" s="3" t="s">
        <v>498</v>
      </c>
      <c r="E13" s="9">
        <v>293969.52</v>
      </c>
      <c r="F13" s="10">
        <v>514352.49</v>
      </c>
      <c r="G13" s="10">
        <v>158540.96</v>
      </c>
      <c r="H13" s="3" t="s">
        <v>493</v>
      </c>
      <c r="I13" s="9">
        <v>293969.52</v>
      </c>
      <c r="J13" s="10">
        <v>514352.49</v>
      </c>
      <c r="K13" s="10">
        <v>158540.96</v>
      </c>
    </row>
    <row r="14" spans="1:11" x14ac:dyDescent="0.25">
      <c r="A14" s="3">
        <v>11</v>
      </c>
      <c r="B14" s="11">
        <v>3611</v>
      </c>
      <c r="C14" s="3">
        <v>3611</v>
      </c>
      <c r="D14" s="3" t="s">
        <v>498</v>
      </c>
      <c r="E14" s="9">
        <v>293969.52</v>
      </c>
      <c r="F14" s="10">
        <v>514352.49</v>
      </c>
      <c r="G14" s="10">
        <v>158540.96</v>
      </c>
      <c r="H14" s="3" t="s">
        <v>493</v>
      </c>
      <c r="I14" s="9">
        <v>293969.52</v>
      </c>
      <c r="J14" s="10">
        <v>514352.49</v>
      </c>
      <c r="K14" s="10">
        <v>158540.96</v>
      </c>
    </row>
    <row r="15" spans="1:11" x14ac:dyDescent="0.25">
      <c r="A15" s="3">
        <v>12</v>
      </c>
      <c r="B15" s="11">
        <v>3611</v>
      </c>
      <c r="C15" s="3">
        <v>3611</v>
      </c>
      <c r="D15" s="3" t="s">
        <v>498</v>
      </c>
      <c r="E15" s="9">
        <v>293969.52</v>
      </c>
      <c r="F15" s="10">
        <v>514352.49</v>
      </c>
      <c r="G15" s="10">
        <v>158540.96</v>
      </c>
      <c r="H15" s="3" t="s">
        <v>493</v>
      </c>
      <c r="I15" s="9">
        <v>293969.52</v>
      </c>
      <c r="J15" s="10">
        <v>514352.49</v>
      </c>
      <c r="K15" s="10">
        <v>158540.96</v>
      </c>
    </row>
    <row r="16" spans="1:11" x14ac:dyDescent="0.25">
      <c r="A16" s="3">
        <v>13</v>
      </c>
      <c r="B16" s="11">
        <v>3360</v>
      </c>
      <c r="C16" s="3">
        <v>3361</v>
      </c>
      <c r="D16" s="3" t="s">
        <v>498</v>
      </c>
      <c r="E16" s="10">
        <v>2365603.54</v>
      </c>
      <c r="F16" s="10">
        <v>2373897.14</v>
      </c>
      <c r="G16" s="10">
        <v>224935.38</v>
      </c>
      <c r="H16" s="3" t="s">
        <v>494</v>
      </c>
      <c r="I16" s="10">
        <v>2365603.54</v>
      </c>
      <c r="J16" s="10">
        <v>2373897.14</v>
      </c>
      <c r="K16" s="10">
        <v>224935.38</v>
      </c>
    </row>
    <row r="17" spans="1:11" x14ac:dyDescent="0.25">
      <c r="A17" s="3">
        <v>14</v>
      </c>
      <c r="B17" s="11">
        <v>3660</v>
      </c>
      <c r="C17" s="3">
        <v>3661</v>
      </c>
      <c r="D17" s="3" t="s">
        <v>498</v>
      </c>
      <c r="E17" s="10">
        <v>2371712</v>
      </c>
      <c r="F17" s="10">
        <v>2336456</v>
      </c>
      <c r="G17" s="10">
        <v>537988.05000000005</v>
      </c>
      <c r="H17" s="3" t="s">
        <v>495</v>
      </c>
      <c r="I17" s="10">
        <v>2371712</v>
      </c>
      <c r="J17" s="10">
        <v>2336456</v>
      </c>
      <c r="K17" s="10">
        <v>537988.05000000005</v>
      </c>
    </row>
    <row r="18" spans="1:11" x14ac:dyDescent="0.25">
      <c r="A18" s="3">
        <v>15</v>
      </c>
      <c r="B18" s="11">
        <v>3611</v>
      </c>
      <c r="C18" s="3">
        <v>3612</v>
      </c>
      <c r="D18" s="3" t="s">
        <v>498</v>
      </c>
      <c r="E18" s="9">
        <v>293969.52</v>
      </c>
      <c r="F18" s="10">
        <v>514352.49</v>
      </c>
      <c r="G18" s="10">
        <v>158540.96</v>
      </c>
      <c r="H18" s="3" t="s">
        <v>496</v>
      </c>
      <c r="I18" s="9">
        <v>293969.52</v>
      </c>
      <c r="J18" s="10">
        <v>514352.49</v>
      </c>
      <c r="K18" s="10">
        <v>158540.96</v>
      </c>
    </row>
    <row r="19" spans="1:11" x14ac:dyDescent="0.25">
      <c r="A19" s="3">
        <v>16</v>
      </c>
      <c r="B19" s="11">
        <v>3360</v>
      </c>
      <c r="C19" s="3">
        <v>3361</v>
      </c>
      <c r="D19" s="3" t="s">
        <v>498</v>
      </c>
      <c r="E19" s="10">
        <v>2365603.54</v>
      </c>
      <c r="F19" s="10">
        <v>2373897.14</v>
      </c>
      <c r="G19" s="10">
        <v>224935.38</v>
      </c>
      <c r="H19" s="3" t="s">
        <v>497</v>
      </c>
      <c r="I19" s="10">
        <v>2365603.54</v>
      </c>
      <c r="J19" s="10">
        <v>2373897.14</v>
      </c>
      <c r="K19" s="10">
        <v>224935.38</v>
      </c>
    </row>
    <row r="20" spans="1:11" x14ac:dyDescent="0.25">
      <c r="A20" s="3">
        <v>17</v>
      </c>
      <c r="B20" s="11">
        <v>3360</v>
      </c>
      <c r="C20" s="3">
        <v>3361</v>
      </c>
      <c r="D20" s="3" t="s">
        <v>498</v>
      </c>
      <c r="E20" s="10">
        <v>2365603.54</v>
      </c>
      <c r="F20" s="10">
        <v>2373897.14</v>
      </c>
      <c r="G20" s="10">
        <v>224935.38</v>
      </c>
      <c r="H20" s="3" t="s">
        <v>499</v>
      </c>
      <c r="I20" s="10">
        <v>2365603.54</v>
      </c>
      <c r="J20" s="10">
        <v>2373897.14</v>
      </c>
      <c r="K20" s="10">
        <v>224935.38</v>
      </c>
    </row>
    <row r="21" spans="1:11" x14ac:dyDescent="0.25">
      <c r="A21" s="3">
        <v>18</v>
      </c>
      <c r="B21" s="11">
        <v>3360</v>
      </c>
      <c r="C21" s="3">
        <v>3361</v>
      </c>
      <c r="D21" s="3" t="s">
        <v>498</v>
      </c>
      <c r="E21" s="10">
        <v>2365603.54</v>
      </c>
      <c r="F21" s="10">
        <v>2373897.14</v>
      </c>
      <c r="G21" s="10">
        <v>224935.38</v>
      </c>
      <c r="H21" s="3" t="s">
        <v>499</v>
      </c>
      <c r="I21" s="10">
        <v>2365603.54</v>
      </c>
      <c r="J21" s="10">
        <v>2373897.14</v>
      </c>
      <c r="K21" s="10">
        <v>224935.38</v>
      </c>
    </row>
    <row r="22" spans="1:11" x14ac:dyDescent="0.25">
      <c r="A22" s="3">
        <v>19</v>
      </c>
      <c r="B22" s="11">
        <v>3360</v>
      </c>
      <c r="C22" s="3">
        <v>3361</v>
      </c>
      <c r="D22" s="3" t="s">
        <v>498</v>
      </c>
      <c r="E22" s="10">
        <v>2365603.54</v>
      </c>
      <c r="F22" s="10">
        <v>2373897.14</v>
      </c>
      <c r="G22" s="10">
        <v>224935.38</v>
      </c>
      <c r="H22" s="3" t="s">
        <v>499</v>
      </c>
      <c r="I22" s="10">
        <v>2365603.54</v>
      </c>
      <c r="J22" s="10">
        <v>2373897.14</v>
      </c>
      <c r="K22" s="10">
        <v>224935.38</v>
      </c>
    </row>
    <row r="23" spans="1:11" x14ac:dyDescent="0.25">
      <c r="A23" s="3">
        <v>20</v>
      </c>
      <c r="B23" s="11">
        <v>3650</v>
      </c>
      <c r="C23" s="3">
        <v>3650</v>
      </c>
      <c r="D23" s="3" t="s">
        <v>498</v>
      </c>
      <c r="E23" s="10">
        <v>229222.35</v>
      </c>
      <c r="F23" s="10">
        <v>229222.35</v>
      </c>
      <c r="G23" s="9">
        <v>0</v>
      </c>
      <c r="H23" s="3" t="s">
        <v>500</v>
      </c>
      <c r="I23" s="10">
        <v>229222.35</v>
      </c>
      <c r="J23" s="10">
        <v>229222.35</v>
      </c>
      <c r="K23" s="9">
        <v>0</v>
      </c>
    </row>
    <row r="24" spans="1:11" x14ac:dyDescent="0.25">
      <c r="A24" s="3">
        <v>21</v>
      </c>
      <c r="B24" s="11">
        <v>3360</v>
      </c>
      <c r="C24" s="3">
        <v>3361</v>
      </c>
      <c r="D24" s="3" t="s">
        <v>498</v>
      </c>
      <c r="E24" s="10">
        <v>2365603.54</v>
      </c>
      <c r="F24" s="10">
        <v>2373897.14</v>
      </c>
      <c r="G24" s="10">
        <v>224935.38</v>
      </c>
      <c r="H24" s="3" t="s">
        <v>499</v>
      </c>
      <c r="I24" s="10">
        <v>2365603.54</v>
      </c>
      <c r="J24" s="10">
        <v>2373897.14</v>
      </c>
      <c r="K24" s="10">
        <v>224935.38</v>
      </c>
    </row>
    <row r="25" spans="1:11" x14ac:dyDescent="0.25">
      <c r="A25" s="3">
        <v>22</v>
      </c>
      <c r="B25" s="11">
        <v>3630</v>
      </c>
      <c r="C25" s="3">
        <v>3631</v>
      </c>
      <c r="D25" s="3" t="s">
        <v>498</v>
      </c>
      <c r="E25" s="10">
        <v>1314870.3700000001</v>
      </c>
      <c r="F25" s="10">
        <v>1641228.07</v>
      </c>
      <c r="G25" s="10">
        <v>91840</v>
      </c>
      <c r="H25" s="3" t="s">
        <v>499</v>
      </c>
      <c r="I25" s="10">
        <v>1314870.3700000001</v>
      </c>
      <c r="J25" s="10">
        <v>1641228.07</v>
      </c>
      <c r="K25" s="10">
        <v>91840</v>
      </c>
    </row>
    <row r="26" spans="1:11" x14ac:dyDescent="0.25">
      <c r="A26" s="3">
        <v>23</v>
      </c>
      <c r="B26" s="11">
        <v>3360</v>
      </c>
      <c r="C26" s="3">
        <v>3361</v>
      </c>
      <c r="D26" s="3" t="s">
        <v>498</v>
      </c>
      <c r="E26" s="10">
        <v>2365603.54</v>
      </c>
      <c r="F26" s="10">
        <v>2373897.14</v>
      </c>
      <c r="G26" s="10">
        <v>224935.38</v>
      </c>
      <c r="H26" s="3" t="s">
        <v>499</v>
      </c>
      <c r="I26" s="10">
        <v>2365603.54</v>
      </c>
      <c r="J26" s="10">
        <v>2373897.14</v>
      </c>
      <c r="K26" s="10">
        <v>224935.38</v>
      </c>
    </row>
    <row r="27" spans="1:11" x14ac:dyDescent="0.25">
      <c r="A27" s="3">
        <v>24</v>
      </c>
      <c r="B27" s="11">
        <v>3611</v>
      </c>
      <c r="C27" s="3">
        <v>3611</v>
      </c>
      <c r="D27" s="3" t="s">
        <v>498</v>
      </c>
      <c r="E27" s="9">
        <v>293969.52</v>
      </c>
      <c r="F27" s="10">
        <v>514352.49</v>
      </c>
      <c r="G27" s="10">
        <v>158540.96</v>
      </c>
      <c r="H27" s="3" t="s">
        <v>499</v>
      </c>
      <c r="I27" s="9">
        <v>293969.52</v>
      </c>
      <c r="J27" s="10">
        <v>514352.49</v>
      </c>
      <c r="K27" s="10">
        <v>158540.96</v>
      </c>
    </row>
    <row r="28" spans="1:11" x14ac:dyDescent="0.25">
      <c r="A28" s="3">
        <v>25</v>
      </c>
      <c r="B28" s="11">
        <v>3612</v>
      </c>
      <c r="C28" s="3">
        <v>3612</v>
      </c>
      <c r="D28" s="3" t="s">
        <v>498</v>
      </c>
      <c r="E28" s="10">
        <v>3557097.46</v>
      </c>
      <c r="F28" s="10">
        <v>3551483.61</v>
      </c>
      <c r="G28" s="10">
        <v>106836.79</v>
      </c>
      <c r="H28" s="3" t="s">
        <v>501</v>
      </c>
      <c r="I28" s="10">
        <v>3557097.46</v>
      </c>
      <c r="J28" s="10">
        <v>3551483.61</v>
      </c>
      <c r="K28" s="10">
        <v>106836.79</v>
      </c>
    </row>
    <row r="29" spans="1:11" x14ac:dyDescent="0.25">
      <c r="A29" s="3">
        <v>26</v>
      </c>
      <c r="B29" s="11">
        <v>3360</v>
      </c>
      <c r="C29" s="3">
        <v>3361</v>
      </c>
      <c r="D29" s="3" t="s">
        <v>498</v>
      </c>
      <c r="E29" s="10">
        <v>2365603.54</v>
      </c>
      <c r="F29" s="10">
        <v>2373897.14</v>
      </c>
      <c r="G29" s="10">
        <v>224935.38</v>
      </c>
      <c r="H29" s="3" t="s">
        <v>499</v>
      </c>
      <c r="I29" s="10">
        <v>2365603.54</v>
      </c>
      <c r="J29" s="10">
        <v>2373897.14</v>
      </c>
      <c r="K29" s="10">
        <v>224935.38</v>
      </c>
    </row>
    <row r="30" spans="1:11" x14ac:dyDescent="0.25">
      <c r="A30" s="3">
        <v>27</v>
      </c>
      <c r="B30" s="11">
        <v>3360</v>
      </c>
      <c r="C30" s="3">
        <v>3361</v>
      </c>
      <c r="D30" s="3" t="s">
        <v>498</v>
      </c>
      <c r="E30" s="10">
        <v>2365603.54</v>
      </c>
      <c r="F30" s="10">
        <v>2373897.14</v>
      </c>
      <c r="G30" s="10">
        <v>224935.38</v>
      </c>
      <c r="H30" s="3" t="s">
        <v>499</v>
      </c>
      <c r="I30" s="10">
        <v>2365603.54</v>
      </c>
      <c r="J30" s="10">
        <v>2373897.14</v>
      </c>
      <c r="K30" s="10">
        <v>224935.38</v>
      </c>
    </row>
    <row r="31" spans="1:11" x14ac:dyDescent="0.25">
      <c r="A31" s="3">
        <v>28</v>
      </c>
      <c r="B31" s="11">
        <v>3660</v>
      </c>
      <c r="C31" s="3">
        <v>3660</v>
      </c>
      <c r="D31" s="3" t="s">
        <v>498</v>
      </c>
      <c r="E31" s="10">
        <v>2371712</v>
      </c>
      <c r="F31" s="10">
        <v>2336456</v>
      </c>
      <c r="G31" s="10">
        <v>537988.05000000005</v>
      </c>
      <c r="H31" s="3" t="s">
        <v>499</v>
      </c>
      <c r="I31" s="10">
        <v>2371712</v>
      </c>
      <c r="J31" s="10">
        <v>2336456</v>
      </c>
      <c r="K31" s="10">
        <v>537988.05000000005</v>
      </c>
    </row>
    <row r="32" spans="1:11" x14ac:dyDescent="0.25">
      <c r="A32" s="3">
        <v>29</v>
      </c>
      <c r="B32" s="11">
        <v>3611</v>
      </c>
      <c r="C32" s="3">
        <v>3611</v>
      </c>
      <c r="D32" s="3" t="s">
        <v>498</v>
      </c>
      <c r="E32" s="9">
        <v>293969.52</v>
      </c>
      <c r="F32" s="10">
        <v>514352.49</v>
      </c>
      <c r="G32" s="10">
        <v>158540.96</v>
      </c>
      <c r="H32" s="3" t="s">
        <v>499</v>
      </c>
      <c r="I32" s="9">
        <v>293969.52</v>
      </c>
      <c r="J32" s="10">
        <v>514352.49</v>
      </c>
      <c r="K32" s="10">
        <v>158540.96</v>
      </c>
    </row>
    <row r="33" spans="1:11" x14ac:dyDescent="0.25">
      <c r="A33" s="3">
        <v>30</v>
      </c>
      <c r="B33" s="11">
        <v>3660</v>
      </c>
      <c r="C33" s="3">
        <v>3661</v>
      </c>
      <c r="D33" s="3" t="s">
        <v>498</v>
      </c>
      <c r="E33" s="10">
        <v>2371712</v>
      </c>
      <c r="F33" s="10">
        <v>2336456</v>
      </c>
      <c r="G33" s="10">
        <v>537988.05000000005</v>
      </c>
      <c r="H33" s="3" t="s">
        <v>499</v>
      </c>
      <c r="I33" s="10">
        <v>2371712</v>
      </c>
      <c r="J33" s="10">
        <v>2336456</v>
      </c>
      <c r="K33" s="10">
        <v>537988.05000000005</v>
      </c>
    </row>
    <row r="34" spans="1:11" x14ac:dyDescent="0.25">
      <c r="A34" s="3">
        <v>31</v>
      </c>
      <c r="B34" s="11">
        <v>3660</v>
      </c>
      <c r="C34" s="3">
        <v>3661</v>
      </c>
      <c r="D34" s="3" t="s">
        <v>498</v>
      </c>
      <c r="E34" s="10">
        <v>2371712</v>
      </c>
      <c r="F34" s="10">
        <v>2336456</v>
      </c>
      <c r="G34" s="10">
        <v>537988.05000000005</v>
      </c>
      <c r="H34" s="3" t="s">
        <v>499</v>
      </c>
      <c r="I34" s="10">
        <v>2371712</v>
      </c>
      <c r="J34" s="10">
        <v>2336456</v>
      </c>
      <c r="K34" s="10">
        <v>537988.05000000005</v>
      </c>
    </row>
    <row r="35" spans="1:11" x14ac:dyDescent="0.25">
      <c r="A35" s="3">
        <v>32</v>
      </c>
      <c r="B35" s="11">
        <v>3660</v>
      </c>
      <c r="C35" s="3">
        <v>3661</v>
      </c>
      <c r="D35" s="3" t="s">
        <v>498</v>
      </c>
      <c r="E35" s="10">
        <v>2371712</v>
      </c>
      <c r="F35" s="10">
        <v>2336456</v>
      </c>
      <c r="G35" s="10">
        <v>537988.05000000005</v>
      </c>
      <c r="H35" s="3" t="s">
        <v>499</v>
      </c>
      <c r="I35" s="10">
        <v>2371712</v>
      </c>
      <c r="J35" s="10">
        <v>2336456</v>
      </c>
      <c r="K35" s="10">
        <v>537988.05000000005</v>
      </c>
    </row>
    <row r="36" spans="1:11" x14ac:dyDescent="0.25">
      <c r="A36" s="3">
        <v>33</v>
      </c>
      <c r="B36" s="11">
        <v>3660</v>
      </c>
      <c r="C36" s="3">
        <v>3661</v>
      </c>
      <c r="D36" s="3" t="s">
        <v>498</v>
      </c>
      <c r="E36" s="10">
        <v>2371712</v>
      </c>
      <c r="F36" s="10">
        <v>2336456</v>
      </c>
      <c r="G36" s="10">
        <v>537988.05000000005</v>
      </c>
      <c r="H36" s="3" t="s">
        <v>499</v>
      </c>
      <c r="I36" s="10">
        <v>2371712</v>
      </c>
      <c r="J36" s="10">
        <v>2336456</v>
      </c>
      <c r="K36" s="10">
        <v>537988.05000000005</v>
      </c>
    </row>
    <row r="37" spans="1:11" x14ac:dyDescent="0.25">
      <c r="A37" s="3">
        <v>34</v>
      </c>
      <c r="B37" s="11">
        <v>3660</v>
      </c>
      <c r="C37" s="3">
        <v>3661</v>
      </c>
      <c r="D37" s="3" t="s">
        <v>498</v>
      </c>
      <c r="E37" s="10">
        <v>2371712</v>
      </c>
      <c r="F37" s="10">
        <v>2336456</v>
      </c>
      <c r="G37" s="10">
        <v>537988.05000000005</v>
      </c>
      <c r="H37" s="3" t="s">
        <v>499</v>
      </c>
      <c r="I37" s="10">
        <v>2371712</v>
      </c>
      <c r="J37" s="10">
        <v>2336456</v>
      </c>
      <c r="K37" s="10">
        <v>537988.05000000005</v>
      </c>
    </row>
    <row r="38" spans="1:11" x14ac:dyDescent="0.25">
      <c r="A38" s="3">
        <v>35</v>
      </c>
      <c r="B38" s="11">
        <v>3660</v>
      </c>
      <c r="C38" s="3">
        <v>3661</v>
      </c>
      <c r="D38" s="3" t="s">
        <v>498</v>
      </c>
      <c r="E38" s="10">
        <v>2371712</v>
      </c>
      <c r="F38" s="10">
        <v>2336456</v>
      </c>
      <c r="G38" s="10">
        <v>537988.05000000005</v>
      </c>
      <c r="H38" s="3" t="s">
        <v>499</v>
      </c>
      <c r="I38" s="10">
        <v>2371712</v>
      </c>
      <c r="J38" s="10">
        <v>2336456</v>
      </c>
      <c r="K38" s="10">
        <v>537988.05000000005</v>
      </c>
    </row>
    <row r="39" spans="1:11" x14ac:dyDescent="0.25">
      <c r="A39" s="3">
        <v>36</v>
      </c>
      <c r="B39" s="11">
        <v>3660</v>
      </c>
      <c r="C39" s="3">
        <v>3661</v>
      </c>
      <c r="D39" s="3" t="s">
        <v>498</v>
      </c>
      <c r="E39" s="10">
        <v>2371712</v>
      </c>
      <c r="F39" s="10">
        <v>2336456</v>
      </c>
      <c r="G39" s="10">
        <v>537988.05000000005</v>
      </c>
      <c r="H39" s="3" t="s">
        <v>499</v>
      </c>
      <c r="I39" s="10">
        <v>2371712</v>
      </c>
      <c r="J39" s="10">
        <v>2336456</v>
      </c>
      <c r="K39" s="10">
        <v>537988.05000000005</v>
      </c>
    </row>
    <row r="40" spans="1:11" x14ac:dyDescent="0.25">
      <c r="A40" s="3">
        <v>37</v>
      </c>
      <c r="B40" s="11">
        <v>3660</v>
      </c>
      <c r="C40" s="3">
        <v>3661</v>
      </c>
      <c r="D40" s="3" t="s">
        <v>498</v>
      </c>
      <c r="E40" s="10">
        <v>2371712</v>
      </c>
      <c r="F40" s="10">
        <v>2336456</v>
      </c>
      <c r="G40" s="10">
        <v>537988.05000000005</v>
      </c>
      <c r="H40" s="3" t="s">
        <v>499</v>
      </c>
      <c r="I40" s="10">
        <v>2371712</v>
      </c>
      <c r="J40" s="10">
        <v>2336456</v>
      </c>
      <c r="K40" s="10">
        <v>537988.05000000005</v>
      </c>
    </row>
    <row r="41" spans="1:11" x14ac:dyDescent="0.25">
      <c r="A41" s="3">
        <v>38</v>
      </c>
      <c r="B41" s="11">
        <v>3660</v>
      </c>
      <c r="C41" s="3">
        <v>3661</v>
      </c>
      <c r="D41" s="3" t="s">
        <v>498</v>
      </c>
      <c r="E41" s="10">
        <v>2371712</v>
      </c>
      <c r="F41" s="10">
        <v>2336456</v>
      </c>
      <c r="G41" s="10">
        <v>537988.05000000005</v>
      </c>
      <c r="H41" s="3" t="s">
        <v>499</v>
      </c>
      <c r="I41" s="10">
        <v>2371712</v>
      </c>
      <c r="J41" s="10">
        <v>2336456</v>
      </c>
      <c r="K41" s="10">
        <v>537988.05000000005</v>
      </c>
    </row>
    <row r="42" spans="1:11" x14ac:dyDescent="0.25">
      <c r="A42" s="3">
        <v>39</v>
      </c>
      <c r="B42" s="11">
        <v>3660</v>
      </c>
      <c r="C42" s="3">
        <v>3661</v>
      </c>
      <c r="D42" s="3" t="s">
        <v>498</v>
      </c>
      <c r="E42" s="10">
        <v>2371712</v>
      </c>
      <c r="F42" s="10">
        <v>2336456</v>
      </c>
      <c r="G42" s="10">
        <v>537988.05000000005</v>
      </c>
      <c r="H42" s="3" t="s">
        <v>499</v>
      </c>
      <c r="I42" s="10">
        <v>2371712</v>
      </c>
      <c r="J42" s="10">
        <v>2336456</v>
      </c>
      <c r="K42" s="10">
        <v>537988.05000000005</v>
      </c>
    </row>
    <row r="43" spans="1:11" x14ac:dyDescent="0.25">
      <c r="A43" s="3">
        <v>40</v>
      </c>
      <c r="B43" s="11">
        <v>3660</v>
      </c>
      <c r="C43" s="3">
        <v>3661</v>
      </c>
      <c r="D43" s="3" t="s">
        <v>498</v>
      </c>
      <c r="E43" s="10">
        <v>2371712</v>
      </c>
      <c r="F43" s="10">
        <v>2336456</v>
      </c>
      <c r="G43" s="10">
        <v>537988.05000000005</v>
      </c>
      <c r="H43" s="3" t="s">
        <v>499</v>
      </c>
      <c r="I43" s="10">
        <v>2371712</v>
      </c>
      <c r="J43" s="10">
        <v>2336456</v>
      </c>
      <c r="K43" s="10">
        <v>537988.05000000005</v>
      </c>
    </row>
    <row r="44" spans="1:11" x14ac:dyDescent="0.25">
      <c r="A44" s="3">
        <v>41</v>
      </c>
      <c r="B44" s="11">
        <v>3660</v>
      </c>
      <c r="C44" s="3">
        <v>3661</v>
      </c>
      <c r="D44" s="3" t="s">
        <v>498</v>
      </c>
      <c r="E44" s="10">
        <v>2371712</v>
      </c>
      <c r="F44" s="10">
        <v>2336456</v>
      </c>
      <c r="G44" s="10">
        <v>537988.05000000005</v>
      </c>
      <c r="H44" s="3" t="s">
        <v>499</v>
      </c>
      <c r="I44" s="10">
        <v>2371712</v>
      </c>
      <c r="J44" s="10">
        <v>2336456</v>
      </c>
      <c r="K44" s="10">
        <v>537988.05000000005</v>
      </c>
    </row>
    <row r="45" spans="1:11" x14ac:dyDescent="0.25">
      <c r="A45" s="3">
        <v>42</v>
      </c>
      <c r="B45" s="11">
        <v>3660</v>
      </c>
      <c r="C45" s="3">
        <v>3661</v>
      </c>
      <c r="D45" s="3" t="s">
        <v>498</v>
      </c>
      <c r="E45" s="10">
        <v>2371712</v>
      </c>
      <c r="F45" s="10">
        <v>2336456</v>
      </c>
      <c r="G45" s="10">
        <v>537988.05000000005</v>
      </c>
      <c r="H45" s="3" t="s">
        <v>499</v>
      </c>
      <c r="I45" s="10">
        <v>2371712</v>
      </c>
      <c r="J45" s="10">
        <v>2336456</v>
      </c>
      <c r="K45" s="10">
        <v>537988.05000000005</v>
      </c>
    </row>
    <row r="46" spans="1:11" x14ac:dyDescent="0.25">
      <c r="A46" s="3">
        <v>43</v>
      </c>
      <c r="B46" s="11">
        <v>3660</v>
      </c>
      <c r="C46" s="3">
        <v>3661</v>
      </c>
      <c r="D46" s="3" t="s">
        <v>498</v>
      </c>
      <c r="E46" s="10">
        <v>2371712</v>
      </c>
      <c r="F46" s="10">
        <v>2336456</v>
      </c>
      <c r="G46" s="10">
        <v>537988.05000000005</v>
      </c>
      <c r="H46" s="3" t="s">
        <v>499</v>
      </c>
      <c r="I46" s="10">
        <v>2371712</v>
      </c>
      <c r="J46" s="10">
        <v>2336456</v>
      </c>
      <c r="K46" s="10">
        <v>537988.05000000005</v>
      </c>
    </row>
    <row r="47" spans="1:11" x14ac:dyDescent="0.25">
      <c r="A47" s="3">
        <v>44</v>
      </c>
      <c r="B47" s="11">
        <v>3660</v>
      </c>
      <c r="C47" s="3">
        <v>3661</v>
      </c>
      <c r="D47" s="3" t="s">
        <v>498</v>
      </c>
      <c r="E47" s="10">
        <v>2371712</v>
      </c>
      <c r="F47" s="10">
        <v>2336456</v>
      </c>
      <c r="G47" s="10">
        <v>537988.05000000005</v>
      </c>
      <c r="H47" s="3" t="s">
        <v>499</v>
      </c>
      <c r="I47" s="10">
        <v>2371712</v>
      </c>
      <c r="J47" s="10">
        <v>2336456</v>
      </c>
      <c r="K47" s="10">
        <v>537988.05000000005</v>
      </c>
    </row>
    <row r="48" spans="1:11" x14ac:dyDescent="0.25">
      <c r="A48" s="3">
        <v>45</v>
      </c>
      <c r="B48" s="11">
        <v>3660</v>
      </c>
      <c r="C48" s="3">
        <v>3661</v>
      </c>
      <c r="D48" s="3" t="s">
        <v>498</v>
      </c>
      <c r="E48" s="10">
        <v>2371712</v>
      </c>
      <c r="F48" s="10">
        <v>2336456</v>
      </c>
      <c r="G48" s="10">
        <v>537988.05000000005</v>
      </c>
      <c r="H48" s="3" t="s">
        <v>499</v>
      </c>
      <c r="I48" s="10">
        <v>2371712</v>
      </c>
      <c r="J48" s="10">
        <v>2336456</v>
      </c>
      <c r="K48" s="10">
        <v>537988.05000000005</v>
      </c>
    </row>
    <row r="49" spans="1:11" x14ac:dyDescent="0.25">
      <c r="A49" s="3">
        <v>46</v>
      </c>
      <c r="B49" s="11">
        <v>3660</v>
      </c>
      <c r="C49" s="3">
        <v>3661</v>
      </c>
      <c r="D49" s="3" t="s">
        <v>498</v>
      </c>
      <c r="E49" s="10">
        <v>2371712</v>
      </c>
      <c r="F49" s="10">
        <v>2336456</v>
      </c>
      <c r="G49" s="10">
        <v>537988.05000000005</v>
      </c>
      <c r="H49" s="3" t="s">
        <v>499</v>
      </c>
      <c r="I49" s="10">
        <v>2371712</v>
      </c>
      <c r="J49" s="10">
        <v>2336456</v>
      </c>
      <c r="K49" s="10">
        <v>537988.05000000005</v>
      </c>
    </row>
    <row r="50" spans="1:11" x14ac:dyDescent="0.25">
      <c r="A50" s="3">
        <v>47</v>
      </c>
      <c r="B50" s="11">
        <v>3660</v>
      </c>
      <c r="C50" s="3">
        <v>3661</v>
      </c>
      <c r="D50" s="3" t="s">
        <v>498</v>
      </c>
      <c r="E50" s="10">
        <v>2371712</v>
      </c>
      <c r="F50" s="10">
        <v>2336456</v>
      </c>
      <c r="G50" s="10">
        <v>537988.05000000005</v>
      </c>
      <c r="H50" s="3" t="s">
        <v>499</v>
      </c>
      <c r="I50" s="10">
        <v>2371712</v>
      </c>
      <c r="J50" s="10">
        <v>2336456</v>
      </c>
      <c r="K50" s="10">
        <v>537988.05000000005</v>
      </c>
    </row>
    <row r="51" spans="1:11" x14ac:dyDescent="0.25">
      <c r="A51" s="3">
        <v>48</v>
      </c>
      <c r="B51" s="11">
        <v>3660</v>
      </c>
      <c r="C51" s="3">
        <v>3661</v>
      </c>
      <c r="D51" s="3" t="s">
        <v>498</v>
      </c>
      <c r="E51" s="10">
        <v>2371712</v>
      </c>
      <c r="F51" s="10">
        <v>2336456</v>
      </c>
      <c r="G51" s="10">
        <v>537988.05000000005</v>
      </c>
      <c r="H51" s="3" t="s">
        <v>499</v>
      </c>
      <c r="I51" s="10">
        <v>2371712</v>
      </c>
      <c r="J51" s="10">
        <v>2336456</v>
      </c>
      <c r="K51" s="10">
        <v>537988.05000000005</v>
      </c>
    </row>
    <row r="52" spans="1:11" x14ac:dyDescent="0.25">
      <c r="A52" s="3">
        <v>49</v>
      </c>
      <c r="B52" s="11">
        <v>3660</v>
      </c>
      <c r="C52" s="3">
        <v>3661</v>
      </c>
      <c r="D52" s="3" t="s">
        <v>498</v>
      </c>
      <c r="E52" s="10">
        <v>2371712</v>
      </c>
      <c r="F52" s="10">
        <v>2336456</v>
      </c>
      <c r="G52" s="10">
        <v>537988.05000000005</v>
      </c>
      <c r="H52" s="3" t="s">
        <v>499</v>
      </c>
      <c r="I52" s="10">
        <v>2371712</v>
      </c>
      <c r="J52" s="10">
        <v>2336456</v>
      </c>
      <c r="K52" s="10">
        <v>537988.05000000005</v>
      </c>
    </row>
    <row r="53" spans="1:11" x14ac:dyDescent="0.25">
      <c r="A53" s="3">
        <v>50</v>
      </c>
      <c r="B53" s="11">
        <v>3660</v>
      </c>
      <c r="C53" s="3">
        <v>3661</v>
      </c>
      <c r="D53" s="3" t="s">
        <v>498</v>
      </c>
      <c r="E53" s="10">
        <v>2371712</v>
      </c>
      <c r="F53" s="10">
        <v>2336456</v>
      </c>
      <c r="G53" s="10">
        <v>537988.05000000005</v>
      </c>
      <c r="H53" s="3" t="s">
        <v>499</v>
      </c>
      <c r="I53" s="10">
        <v>2371712</v>
      </c>
      <c r="J53" s="10">
        <v>2336456</v>
      </c>
      <c r="K53" s="10">
        <v>537988.05000000005</v>
      </c>
    </row>
    <row r="54" spans="1:11" x14ac:dyDescent="0.25">
      <c r="A54" s="3">
        <v>51</v>
      </c>
      <c r="B54" s="11">
        <v>3660</v>
      </c>
      <c r="C54" s="3">
        <v>3661</v>
      </c>
      <c r="D54" s="3" t="s">
        <v>498</v>
      </c>
      <c r="E54" s="10">
        <v>2371712</v>
      </c>
      <c r="F54" s="10">
        <v>2336456</v>
      </c>
      <c r="G54" s="10">
        <v>537988.05000000005</v>
      </c>
      <c r="H54" s="3" t="s">
        <v>499</v>
      </c>
      <c r="I54" s="10">
        <v>2371712</v>
      </c>
      <c r="J54" s="10">
        <v>2336456</v>
      </c>
      <c r="K54" s="10">
        <v>537988.05000000005</v>
      </c>
    </row>
    <row r="55" spans="1:11" x14ac:dyDescent="0.25">
      <c r="A55" s="3">
        <v>52</v>
      </c>
      <c r="B55" s="11">
        <v>3660</v>
      </c>
      <c r="C55" s="3">
        <v>3661</v>
      </c>
      <c r="D55" s="3" t="s">
        <v>498</v>
      </c>
      <c r="E55" s="10">
        <v>2371712</v>
      </c>
      <c r="F55" s="10">
        <v>2336456</v>
      </c>
      <c r="G55" s="10">
        <v>537988.05000000005</v>
      </c>
      <c r="H55" s="3" t="s">
        <v>499</v>
      </c>
      <c r="I55" s="10">
        <v>2371712</v>
      </c>
      <c r="J55" s="10">
        <v>2336456</v>
      </c>
      <c r="K55" s="10">
        <v>537988.05000000005</v>
      </c>
    </row>
    <row r="56" spans="1:11" x14ac:dyDescent="0.25">
      <c r="A56" s="3">
        <v>53</v>
      </c>
      <c r="B56" s="11">
        <v>3660</v>
      </c>
      <c r="C56" s="3">
        <v>3661</v>
      </c>
      <c r="D56" s="3" t="s">
        <v>498</v>
      </c>
      <c r="E56" s="10">
        <v>2371712</v>
      </c>
      <c r="F56" s="10">
        <v>2336456</v>
      </c>
      <c r="G56" s="10">
        <v>537988.05000000005</v>
      </c>
      <c r="H56" s="3" t="s">
        <v>499</v>
      </c>
      <c r="I56" s="10">
        <v>2371712</v>
      </c>
      <c r="J56" s="10">
        <v>2336456</v>
      </c>
      <c r="K56" s="10">
        <v>537988.05000000005</v>
      </c>
    </row>
    <row r="57" spans="1:11" x14ac:dyDescent="0.25">
      <c r="A57" s="3">
        <v>54</v>
      </c>
      <c r="B57" s="11">
        <v>3660</v>
      </c>
      <c r="C57" s="3">
        <v>3661</v>
      </c>
      <c r="D57" s="3" t="s">
        <v>498</v>
      </c>
      <c r="E57" s="10">
        <v>2371712</v>
      </c>
      <c r="F57" s="10">
        <v>2336456</v>
      </c>
      <c r="G57" s="10">
        <v>537988.05000000005</v>
      </c>
      <c r="H57" s="3" t="s">
        <v>499</v>
      </c>
      <c r="I57" s="10">
        <v>2371712</v>
      </c>
      <c r="J57" s="10">
        <v>2336456</v>
      </c>
      <c r="K57" s="10">
        <v>537988.05000000005</v>
      </c>
    </row>
    <row r="58" spans="1:11" x14ac:dyDescent="0.25">
      <c r="A58" s="3">
        <v>55</v>
      </c>
      <c r="B58" s="11">
        <v>3660</v>
      </c>
      <c r="C58" s="3">
        <v>3661</v>
      </c>
      <c r="D58" s="3" t="s">
        <v>498</v>
      </c>
      <c r="E58" s="10">
        <v>2371712</v>
      </c>
      <c r="F58" s="10">
        <v>2336456</v>
      </c>
      <c r="G58" s="10">
        <v>537988.05000000005</v>
      </c>
      <c r="H58" s="3" t="s">
        <v>499</v>
      </c>
      <c r="I58" s="10">
        <v>2371712</v>
      </c>
      <c r="J58" s="10">
        <v>2336456</v>
      </c>
      <c r="K58" s="10">
        <v>537988.05000000005</v>
      </c>
    </row>
    <row r="59" spans="1:11" x14ac:dyDescent="0.25">
      <c r="A59" s="3">
        <v>56</v>
      </c>
      <c r="B59" s="11">
        <v>3660</v>
      </c>
      <c r="C59" s="3">
        <v>3661</v>
      </c>
      <c r="D59" s="3" t="s">
        <v>498</v>
      </c>
      <c r="E59" s="10">
        <v>2371712</v>
      </c>
      <c r="F59" s="10">
        <v>2336456</v>
      </c>
      <c r="G59" s="10">
        <v>537988.05000000005</v>
      </c>
      <c r="H59" s="3" t="s">
        <v>499</v>
      </c>
      <c r="I59" s="10">
        <v>2371712</v>
      </c>
      <c r="J59" s="10">
        <v>2336456</v>
      </c>
      <c r="K59" s="10">
        <v>537988.05000000005</v>
      </c>
    </row>
    <row r="60" spans="1:11" x14ac:dyDescent="0.25">
      <c r="A60" s="3">
        <v>57</v>
      </c>
      <c r="B60" s="11">
        <v>3660</v>
      </c>
      <c r="C60" s="3">
        <v>3661</v>
      </c>
      <c r="D60" s="3" t="s">
        <v>498</v>
      </c>
      <c r="E60" s="10">
        <v>2371712</v>
      </c>
      <c r="F60" s="10">
        <v>2336456</v>
      </c>
      <c r="G60" s="10">
        <v>537988.05000000005</v>
      </c>
      <c r="H60" s="3" t="s">
        <v>499</v>
      </c>
      <c r="I60" s="10">
        <v>2371712</v>
      </c>
      <c r="J60" s="10">
        <v>2336456</v>
      </c>
      <c r="K60" s="10">
        <v>537988.05000000005</v>
      </c>
    </row>
    <row r="61" spans="1:11" x14ac:dyDescent="0.25">
      <c r="A61" s="3">
        <v>58</v>
      </c>
      <c r="B61" s="11">
        <v>3660</v>
      </c>
      <c r="C61" s="3">
        <v>3660</v>
      </c>
      <c r="D61" s="3" t="s">
        <v>498</v>
      </c>
      <c r="E61" s="10">
        <v>2371712</v>
      </c>
      <c r="F61" s="10">
        <v>2336456</v>
      </c>
      <c r="G61" s="10">
        <v>537988.05000000005</v>
      </c>
      <c r="H61" s="3" t="s">
        <v>499</v>
      </c>
      <c r="I61" s="10">
        <v>2371712</v>
      </c>
      <c r="J61" s="10">
        <v>2336456</v>
      </c>
      <c r="K61" s="10">
        <v>537988.05000000005</v>
      </c>
    </row>
    <row r="62" spans="1:11" x14ac:dyDescent="0.25">
      <c r="A62" s="3">
        <v>59</v>
      </c>
      <c r="B62" s="11">
        <v>3660</v>
      </c>
      <c r="C62" s="3">
        <v>3660</v>
      </c>
      <c r="D62" s="3" t="s">
        <v>498</v>
      </c>
      <c r="E62" s="10">
        <v>2371712</v>
      </c>
      <c r="F62" s="10">
        <v>2336456</v>
      </c>
      <c r="G62" s="10">
        <v>537988.05000000005</v>
      </c>
      <c r="H62" s="3" t="s">
        <v>499</v>
      </c>
      <c r="I62" s="10">
        <v>2371712</v>
      </c>
      <c r="J62" s="10">
        <v>2336456</v>
      </c>
      <c r="K62" s="10">
        <v>537988.05000000005</v>
      </c>
    </row>
    <row r="63" spans="1:11" x14ac:dyDescent="0.25">
      <c r="A63" s="3">
        <v>60</v>
      </c>
      <c r="B63" s="11">
        <v>3660</v>
      </c>
      <c r="C63" s="3">
        <v>3660</v>
      </c>
      <c r="D63" s="3" t="s">
        <v>498</v>
      </c>
      <c r="E63" s="10">
        <v>2371712</v>
      </c>
      <c r="F63" s="10">
        <v>2336456</v>
      </c>
      <c r="G63" s="10">
        <v>537988.05000000005</v>
      </c>
      <c r="H63" s="3" t="s">
        <v>499</v>
      </c>
      <c r="I63" s="10">
        <v>2371712</v>
      </c>
      <c r="J63" s="10">
        <v>2336456</v>
      </c>
      <c r="K63" s="10">
        <v>537988.05000000005</v>
      </c>
    </row>
    <row r="64" spans="1:11" x14ac:dyDescent="0.25">
      <c r="A64" s="3">
        <v>61</v>
      </c>
      <c r="B64" s="11">
        <v>3660</v>
      </c>
      <c r="C64" s="3">
        <v>3661</v>
      </c>
      <c r="D64" s="3" t="s">
        <v>498</v>
      </c>
      <c r="E64" s="10">
        <v>2371712</v>
      </c>
      <c r="F64" s="10">
        <v>2336456</v>
      </c>
      <c r="G64" s="10">
        <v>537988.05000000005</v>
      </c>
      <c r="H64" s="3" t="s">
        <v>499</v>
      </c>
      <c r="I64" s="10">
        <v>2371712</v>
      </c>
      <c r="J64" s="10">
        <v>2336456</v>
      </c>
      <c r="K64" s="10">
        <v>537988.05000000005</v>
      </c>
    </row>
    <row r="65" spans="1:11" x14ac:dyDescent="0.25">
      <c r="A65" s="3">
        <v>62</v>
      </c>
      <c r="B65" s="11">
        <v>3660</v>
      </c>
      <c r="C65" s="3">
        <v>3661</v>
      </c>
      <c r="D65" s="3" t="s">
        <v>498</v>
      </c>
      <c r="E65" s="10">
        <v>2371712</v>
      </c>
      <c r="F65" s="10">
        <v>2336456</v>
      </c>
      <c r="G65" s="10">
        <v>537988.05000000005</v>
      </c>
      <c r="H65" s="3" t="s">
        <v>499</v>
      </c>
      <c r="I65" s="10">
        <v>2371712</v>
      </c>
      <c r="J65" s="10">
        <v>2336456</v>
      </c>
      <c r="K65" s="10">
        <v>537988.05000000005</v>
      </c>
    </row>
    <row r="66" spans="1:11" x14ac:dyDescent="0.25">
      <c r="A66" s="3">
        <v>63</v>
      </c>
      <c r="B66" s="11">
        <v>3660</v>
      </c>
      <c r="C66" s="3">
        <v>3661</v>
      </c>
      <c r="D66" s="3" t="s">
        <v>498</v>
      </c>
      <c r="E66" s="10">
        <v>2371712</v>
      </c>
      <c r="F66" s="10">
        <v>2336456</v>
      </c>
      <c r="G66" s="10">
        <v>537988.05000000005</v>
      </c>
      <c r="H66" s="3" t="s">
        <v>499</v>
      </c>
      <c r="I66" s="10">
        <v>2371712</v>
      </c>
      <c r="J66" s="10">
        <v>2336456</v>
      </c>
      <c r="K66" s="10">
        <v>537988.05000000005</v>
      </c>
    </row>
    <row r="67" spans="1:11" x14ac:dyDescent="0.25">
      <c r="A67" s="3">
        <v>64</v>
      </c>
      <c r="B67" s="11">
        <v>3660</v>
      </c>
      <c r="C67" s="3">
        <v>3661</v>
      </c>
      <c r="D67" s="3" t="s">
        <v>498</v>
      </c>
      <c r="E67" s="10">
        <v>2371712</v>
      </c>
      <c r="F67" s="10">
        <v>2336456</v>
      </c>
      <c r="G67" s="10">
        <v>537988.05000000005</v>
      </c>
      <c r="H67" s="3" t="s">
        <v>499</v>
      </c>
      <c r="I67" s="10">
        <v>2371712</v>
      </c>
      <c r="J67" s="10">
        <v>2336456</v>
      </c>
      <c r="K67" s="10">
        <v>537988.05000000005</v>
      </c>
    </row>
    <row r="68" spans="1:11" x14ac:dyDescent="0.25">
      <c r="A68" s="3">
        <v>65</v>
      </c>
      <c r="B68" s="11">
        <v>3660</v>
      </c>
      <c r="C68" s="3">
        <v>3661</v>
      </c>
      <c r="D68" s="3" t="s">
        <v>498</v>
      </c>
      <c r="E68" s="10">
        <v>2371712</v>
      </c>
      <c r="F68" s="10">
        <v>2336456</v>
      </c>
      <c r="G68" s="10">
        <v>537988.05000000005</v>
      </c>
      <c r="H68" s="3" t="s">
        <v>499</v>
      </c>
      <c r="I68" s="10">
        <v>2371712</v>
      </c>
      <c r="J68" s="10">
        <v>2336456</v>
      </c>
      <c r="K68" s="10">
        <v>537988.05000000005</v>
      </c>
    </row>
    <row r="69" spans="1:11" x14ac:dyDescent="0.25">
      <c r="A69" s="3">
        <v>66</v>
      </c>
      <c r="B69" s="11">
        <v>3660</v>
      </c>
      <c r="C69" s="3">
        <v>3661</v>
      </c>
      <c r="D69" s="3" t="s">
        <v>498</v>
      </c>
      <c r="E69" s="10">
        <v>2371712</v>
      </c>
      <c r="F69" s="10">
        <v>2336456</v>
      </c>
      <c r="G69" s="10">
        <v>537988.05000000005</v>
      </c>
      <c r="H69" s="3" t="s">
        <v>499</v>
      </c>
      <c r="I69" s="10">
        <v>2371712</v>
      </c>
      <c r="J69" s="10">
        <v>2336456</v>
      </c>
      <c r="K69" s="10">
        <v>537988.05000000005</v>
      </c>
    </row>
    <row r="70" spans="1:11" x14ac:dyDescent="0.25">
      <c r="A70" s="3">
        <v>67</v>
      </c>
      <c r="B70" s="11">
        <v>3660</v>
      </c>
      <c r="C70" s="3">
        <v>3661</v>
      </c>
      <c r="D70" s="3" t="s">
        <v>498</v>
      </c>
      <c r="E70" s="10">
        <v>2371712</v>
      </c>
      <c r="F70" s="10">
        <v>2336456</v>
      </c>
      <c r="G70" s="10">
        <v>537988.05000000005</v>
      </c>
      <c r="H70" s="3" t="s">
        <v>499</v>
      </c>
      <c r="I70" s="10">
        <v>2371712</v>
      </c>
      <c r="J70" s="10">
        <v>2336456</v>
      </c>
      <c r="K70" s="10">
        <v>537988.05000000005</v>
      </c>
    </row>
    <row r="71" spans="1:11" x14ac:dyDescent="0.25">
      <c r="A71" s="3">
        <v>68</v>
      </c>
      <c r="B71" s="11">
        <v>3660</v>
      </c>
      <c r="C71" s="3">
        <v>3661</v>
      </c>
      <c r="D71" s="3" t="s">
        <v>498</v>
      </c>
      <c r="E71" s="10">
        <v>2371712</v>
      </c>
      <c r="F71" s="10">
        <v>2336456</v>
      </c>
      <c r="G71" s="10">
        <v>537988.05000000005</v>
      </c>
      <c r="H71" s="3" t="s">
        <v>499</v>
      </c>
      <c r="I71" s="10">
        <v>2371712</v>
      </c>
      <c r="J71" s="10">
        <v>2336456</v>
      </c>
      <c r="K71" s="10">
        <v>537988.05000000005</v>
      </c>
    </row>
    <row r="72" spans="1:11" x14ac:dyDescent="0.25">
      <c r="A72" s="3">
        <v>69</v>
      </c>
      <c r="B72" s="11">
        <v>3660</v>
      </c>
      <c r="C72" s="3">
        <v>3661</v>
      </c>
      <c r="D72" s="3" t="s">
        <v>498</v>
      </c>
      <c r="E72" s="10">
        <v>2371712</v>
      </c>
      <c r="F72" s="10">
        <v>2336456</v>
      </c>
      <c r="G72" s="10">
        <v>537988.05000000005</v>
      </c>
      <c r="H72" s="3" t="s">
        <v>499</v>
      </c>
      <c r="I72" s="10">
        <v>2371712</v>
      </c>
      <c r="J72" s="10">
        <v>2336456</v>
      </c>
      <c r="K72" s="10">
        <v>537988.05000000005</v>
      </c>
    </row>
    <row r="73" spans="1:11" x14ac:dyDescent="0.25">
      <c r="A73" s="3">
        <v>70</v>
      </c>
      <c r="B73" s="11">
        <v>3660</v>
      </c>
      <c r="C73" s="3">
        <v>3661</v>
      </c>
      <c r="D73" s="3" t="s">
        <v>498</v>
      </c>
      <c r="E73" s="10">
        <v>2371712</v>
      </c>
      <c r="F73" s="10">
        <v>2336456</v>
      </c>
      <c r="G73" s="10">
        <v>537988.05000000005</v>
      </c>
      <c r="H73" s="3" t="s">
        <v>499</v>
      </c>
      <c r="I73" s="10">
        <v>2371712</v>
      </c>
      <c r="J73" s="10">
        <v>2336456</v>
      </c>
      <c r="K73" s="10">
        <v>537988.05000000005</v>
      </c>
    </row>
    <row r="74" spans="1:11" x14ac:dyDescent="0.25">
      <c r="A74" s="3">
        <v>71</v>
      </c>
      <c r="B74" s="11">
        <v>3660</v>
      </c>
      <c r="C74" s="3">
        <v>3661</v>
      </c>
      <c r="D74" s="3" t="s">
        <v>498</v>
      </c>
      <c r="E74" s="10">
        <v>2371712</v>
      </c>
      <c r="F74" s="10">
        <v>2336456</v>
      </c>
      <c r="G74" s="10">
        <v>537988.05000000005</v>
      </c>
      <c r="H74" s="3" t="s">
        <v>499</v>
      </c>
      <c r="I74" s="10">
        <v>2371712</v>
      </c>
      <c r="J74" s="10">
        <v>2336456</v>
      </c>
      <c r="K74" s="10">
        <v>537988.05000000005</v>
      </c>
    </row>
    <row r="75" spans="1:11" x14ac:dyDescent="0.25">
      <c r="A75" s="3">
        <v>72</v>
      </c>
      <c r="B75" s="11">
        <v>3611</v>
      </c>
      <c r="C75" s="3">
        <v>3611</v>
      </c>
      <c r="D75" s="3" t="s">
        <v>498</v>
      </c>
      <c r="E75" s="9">
        <v>293969.52</v>
      </c>
      <c r="F75" s="10">
        <v>514352.49</v>
      </c>
      <c r="G75" s="10">
        <v>158540.96</v>
      </c>
      <c r="H75" s="3" t="s">
        <v>499</v>
      </c>
      <c r="I75" s="9">
        <v>293969.52</v>
      </c>
      <c r="J75" s="10">
        <v>514352.49</v>
      </c>
      <c r="K75" s="10">
        <v>158540.96</v>
      </c>
    </row>
    <row r="76" spans="1:11" x14ac:dyDescent="0.25">
      <c r="A76" s="3">
        <v>73</v>
      </c>
      <c r="B76" s="11">
        <v>3611</v>
      </c>
      <c r="C76" s="3">
        <v>3611</v>
      </c>
      <c r="D76" s="3" t="s">
        <v>498</v>
      </c>
      <c r="E76" s="9">
        <v>293969.52</v>
      </c>
      <c r="F76" s="10">
        <v>514352.49</v>
      </c>
      <c r="G76" s="10">
        <v>158540.96</v>
      </c>
      <c r="H76" s="3" t="s">
        <v>499</v>
      </c>
      <c r="I76" s="9">
        <v>293969.52</v>
      </c>
      <c r="J76" s="10">
        <v>514352.49</v>
      </c>
      <c r="K76" s="10">
        <v>158540.96</v>
      </c>
    </row>
    <row r="77" spans="1:11" x14ac:dyDescent="0.25">
      <c r="A77" s="3">
        <v>74</v>
      </c>
      <c r="B77" s="11">
        <v>3611</v>
      </c>
      <c r="C77" s="3">
        <v>3611</v>
      </c>
      <c r="D77" s="3" t="s">
        <v>498</v>
      </c>
      <c r="E77" s="9">
        <v>293969.52</v>
      </c>
      <c r="F77" s="10">
        <v>514352.49</v>
      </c>
      <c r="G77" s="10">
        <v>158540.96</v>
      </c>
      <c r="H77" s="3" t="s">
        <v>499</v>
      </c>
      <c r="I77" s="9">
        <v>293969.52</v>
      </c>
      <c r="J77" s="10">
        <v>514352.49</v>
      </c>
      <c r="K77" s="10">
        <v>158540.96</v>
      </c>
    </row>
    <row r="78" spans="1:11" x14ac:dyDescent="0.25">
      <c r="A78" s="3">
        <v>75</v>
      </c>
      <c r="B78" s="11">
        <v>3611</v>
      </c>
      <c r="C78" s="3">
        <v>3611</v>
      </c>
      <c r="D78" s="3" t="s">
        <v>498</v>
      </c>
      <c r="E78" s="9">
        <v>293969.52</v>
      </c>
      <c r="F78" s="10">
        <v>514352.49</v>
      </c>
      <c r="G78" s="10">
        <v>158540.96</v>
      </c>
      <c r="H78" s="3" t="s">
        <v>499</v>
      </c>
      <c r="I78" s="9">
        <v>293969.52</v>
      </c>
      <c r="J78" s="10">
        <v>514352.49</v>
      </c>
      <c r="K78" s="10">
        <v>158540.96</v>
      </c>
    </row>
    <row r="79" spans="1:11" x14ac:dyDescent="0.25">
      <c r="A79" s="3">
        <v>76</v>
      </c>
      <c r="B79" s="11">
        <v>3611</v>
      </c>
      <c r="C79" s="3">
        <v>3611</v>
      </c>
      <c r="D79" s="3" t="s">
        <v>498</v>
      </c>
      <c r="E79" s="9">
        <v>293969.52</v>
      </c>
      <c r="F79" s="10">
        <v>514352.49</v>
      </c>
      <c r="G79" s="10">
        <v>158540.96</v>
      </c>
      <c r="H79" s="3" t="s">
        <v>499</v>
      </c>
      <c r="I79" s="9">
        <v>293969.52</v>
      </c>
      <c r="J79" s="10">
        <v>514352.49</v>
      </c>
      <c r="K79" s="10">
        <v>158540.96</v>
      </c>
    </row>
    <row r="80" spans="1:11" x14ac:dyDescent="0.25">
      <c r="A80" s="3">
        <v>77</v>
      </c>
      <c r="B80" s="11">
        <v>3611</v>
      </c>
      <c r="C80" s="3">
        <v>3611</v>
      </c>
      <c r="D80" s="3" t="s">
        <v>498</v>
      </c>
      <c r="E80" s="9">
        <v>293969.52</v>
      </c>
      <c r="F80" s="10">
        <v>514352.49</v>
      </c>
      <c r="G80" s="10">
        <v>158540.96</v>
      </c>
      <c r="H80" s="3" t="s">
        <v>499</v>
      </c>
      <c r="I80" s="9">
        <v>293969.52</v>
      </c>
      <c r="J80" s="10">
        <v>514352.49</v>
      </c>
      <c r="K80" s="10">
        <v>158540.96</v>
      </c>
    </row>
    <row r="81" spans="1:11" x14ac:dyDescent="0.25">
      <c r="A81" s="3">
        <v>78</v>
      </c>
      <c r="B81" s="11">
        <v>3611</v>
      </c>
      <c r="C81" s="3">
        <v>3611</v>
      </c>
      <c r="D81" s="3" t="s">
        <v>498</v>
      </c>
      <c r="E81" s="9">
        <v>293969.52</v>
      </c>
      <c r="F81" s="10">
        <v>514352.49</v>
      </c>
      <c r="G81" s="10">
        <v>158540.96</v>
      </c>
      <c r="H81" s="3" t="s">
        <v>499</v>
      </c>
      <c r="I81" s="9">
        <v>293969.52</v>
      </c>
      <c r="J81" s="10">
        <v>514352.49</v>
      </c>
      <c r="K81" s="10">
        <v>158540.96</v>
      </c>
    </row>
    <row r="82" spans="1:11" x14ac:dyDescent="0.25">
      <c r="A82" s="3">
        <v>79</v>
      </c>
      <c r="B82" s="11">
        <v>3611</v>
      </c>
      <c r="C82" s="3">
        <v>3611</v>
      </c>
      <c r="D82" s="3" t="s">
        <v>498</v>
      </c>
      <c r="E82" s="9">
        <v>293969.52</v>
      </c>
      <c r="F82" s="10">
        <v>514352.49</v>
      </c>
      <c r="G82" s="10">
        <v>158540.96</v>
      </c>
      <c r="H82" s="3" t="s">
        <v>499</v>
      </c>
      <c r="I82" s="9">
        <v>293969.52</v>
      </c>
      <c r="J82" s="10">
        <v>514352.49</v>
      </c>
      <c r="K82" s="10">
        <v>158540.96</v>
      </c>
    </row>
    <row r="83" spans="1:11" x14ac:dyDescent="0.25">
      <c r="A83" s="3">
        <v>80</v>
      </c>
      <c r="B83" s="11">
        <v>3611</v>
      </c>
      <c r="C83" s="3">
        <v>3611</v>
      </c>
      <c r="D83" s="3" t="s">
        <v>498</v>
      </c>
      <c r="E83" s="9">
        <v>293969.52</v>
      </c>
      <c r="F83" s="10">
        <v>514352.49</v>
      </c>
      <c r="G83" s="10">
        <v>158540.96</v>
      </c>
      <c r="H83" s="3" t="s">
        <v>499</v>
      </c>
      <c r="I83" s="9">
        <v>293969.52</v>
      </c>
      <c r="J83" s="10">
        <v>514352.49</v>
      </c>
      <c r="K83" s="10">
        <v>158540.96</v>
      </c>
    </row>
    <row r="84" spans="1:11" x14ac:dyDescent="0.25">
      <c r="A84" s="3">
        <v>81</v>
      </c>
      <c r="B84" s="11">
        <v>3611</v>
      </c>
      <c r="C84" s="3">
        <v>3611</v>
      </c>
      <c r="D84" s="3" t="s">
        <v>498</v>
      </c>
      <c r="E84" s="9">
        <v>293969.52</v>
      </c>
      <c r="F84" s="10">
        <v>514352.49</v>
      </c>
      <c r="G84" s="10">
        <v>158540.96</v>
      </c>
      <c r="H84" s="3" t="s">
        <v>499</v>
      </c>
      <c r="I84" s="9">
        <v>293969.52</v>
      </c>
      <c r="J84" s="10">
        <v>514352.49</v>
      </c>
      <c r="K84" s="10">
        <v>158540.96</v>
      </c>
    </row>
    <row r="85" spans="1:11" x14ac:dyDescent="0.25">
      <c r="A85" s="3">
        <v>82</v>
      </c>
      <c r="B85" s="11">
        <v>3611</v>
      </c>
      <c r="C85" s="3">
        <v>3611</v>
      </c>
      <c r="D85" s="3" t="s">
        <v>498</v>
      </c>
      <c r="E85" s="9">
        <v>293969.52</v>
      </c>
      <c r="F85" s="10">
        <v>514352.49</v>
      </c>
      <c r="G85" s="10">
        <v>158540.96</v>
      </c>
      <c r="H85" s="3" t="s">
        <v>499</v>
      </c>
      <c r="I85" s="9">
        <v>293969.52</v>
      </c>
      <c r="J85" s="10">
        <v>514352.49</v>
      </c>
      <c r="K85" s="10">
        <v>158540.96</v>
      </c>
    </row>
    <row r="86" spans="1:11" x14ac:dyDescent="0.25">
      <c r="A86" s="3">
        <v>83</v>
      </c>
      <c r="B86" s="11">
        <v>3611</v>
      </c>
      <c r="C86" s="3">
        <v>3611</v>
      </c>
      <c r="D86" s="3" t="s">
        <v>498</v>
      </c>
      <c r="E86" s="9">
        <v>293969.52</v>
      </c>
      <c r="F86" s="10">
        <v>514352.49</v>
      </c>
      <c r="G86" s="10">
        <v>158540.96</v>
      </c>
      <c r="H86" s="3" t="s">
        <v>499</v>
      </c>
      <c r="I86" s="9">
        <v>293969.52</v>
      </c>
      <c r="J86" s="10">
        <v>514352.49</v>
      </c>
      <c r="K86" s="10">
        <v>158540.96</v>
      </c>
    </row>
    <row r="87" spans="1:11" x14ac:dyDescent="0.25">
      <c r="A87" s="3">
        <v>84</v>
      </c>
      <c r="B87" s="11">
        <v>3611</v>
      </c>
      <c r="C87" s="3">
        <v>3611</v>
      </c>
      <c r="D87" s="3" t="s">
        <v>498</v>
      </c>
      <c r="E87" s="9">
        <v>293969.52</v>
      </c>
      <c r="F87" s="10">
        <v>514352.49</v>
      </c>
      <c r="G87" s="10">
        <v>158540.96</v>
      </c>
      <c r="H87" s="3" t="s">
        <v>499</v>
      </c>
      <c r="I87" s="9">
        <v>293969.52</v>
      </c>
      <c r="J87" s="10">
        <v>514352.49</v>
      </c>
      <c r="K87" s="10">
        <v>158540.96</v>
      </c>
    </row>
    <row r="88" spans="1:11" x14ac:dyDescent="0.25">
      <c r="A88" s="3">
        <v>85</v>
      </c>
      <c r="B88" s="11">
        <v>3611</v>
      </c>
      <c r="C88" s="3">
        <v>3611</v>
      </c>
      <c r="D88" s="3" t="s">
        <v>498</v>
      </c>
      <c r="E88" s="9">
        <v>293969.52</v>
      </c>
      <c r="F88" s="10">
        <v>514352.49</v>
      </c>
      <c r="G88" s="10">
        <v>158540.96</v>
      </c>
      <c r="H88" s="3" t="s">
        <v>648</v>
      </c>
      <c r="I88" s="9">
        <v>293969.52</v>
      </c>
      <c r="J88" s="10">
        <v>514352.49</v>
      </c>
      <c r="K88" s="10">
        <v>158540.96</v>
      </c>
    </row>
    <row r="89" spans="1:11" x14ac:dyDescent="0.25">
      <c r="A89" s="3">
        <v>86</v>
      </c>
      <c r="B89" s="11">
        <v>3611</v>
      </c>
      <c r="C89" s="3">
        <v>3611</v>
      </c>
      <c r="D89" s="3" t="s">
        <v>498</v>
      </c>
      <c r="E89" s="9">
        <v>293969.52</v>
      </c>
      <c r="F89" s="10">
        <v>514352.49</v>
      </c>
      <c r="G89" s="10">
        <v>158540.96</v>
      </c>
      <c r="H89" s="3" t="s">
        <v>648</v>
      </c>
      <c r="I89" s="9">
        <v>293969.52</v>
      </c>
      <c r="J89" s="10">
        <v>514352.49</v>
      </c>
      <c r="K89" s="10">
        <v>158540.96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9"/>
  <sheetViews>
    <sheetView tabSelected="1" topLeftCell="F3" workbookViewId="0">
      <selection activeCell="L4" sqref="L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s="3">
        <v>1</v>
      </c>
      <c r="B4" s="4">
        <v>45798</v>
      </c>
      <c r="C4" s="3" t="s">
        <v>502</v>
      </c>
      <c r="D4" s="3" t="s">
        <v>174</v>
      </c>
      <c r="E4" s="7" t="str">
        <f>HYPERLINK("https://ieeg-my.sharepoint.com/:b:/g/personal/transparencia_ieeg_org_mx/EZM9LbxVQhJPsJngMEbA160BMv2esZmfSe6P6QqCkuIZ6g?e=TcKPFg")</f>
        <v>https://ieeg-my.sharepoint.com/:b:/g/personal/transparencia_ieeg_org_mx/EZM9LbxVQhJPsJngMEbA160BMv2esZmfSe6P6QqCkuIZ6g?e=TcKPFg</v>
      </c>
      <c r="F4" s="3"/>
      <c r="G4" s="3">
        <v>522</v>
      </c>
      <c r="H4" s="3">
        <v>522</v>
      </c>
      <c r="I4" s="4">
        <v>45798</v>
      </c>
      <c r="J4" s="4">
        <v>45803</v>
      </c>
      <c r="K4" s="5" t="s">
        <v>503</v>
      </c>
      <c r="L4" s="7" t="str">
        <f>HYPERLINK("https://ieeg-my.sharepoint.com/:b:/g/personal/transparencia_ieeg_org_mx/ERLdUnr_5elOodmDENriEWUBYmUzY71uO8RQUVHbG--nFg?e=M6l9ky")</f>
        <v>https://ieeg-my.sharepoint.com/:b:/g/personal/transparencia_ieeg_org_mx/ERLdUnr_5elOodmDENriEWUBYmUzY71uO8RQUVHbG--nFg?e=M6l9ky</v>
      </c>
    </row>
    <row r="5" spans="1:12" x14ac:dyDescent="0.25">
      <c r="A5" s="3">
        <v>2</v>
      </c>
      <c r="B5" s="4">
        <v>45740</v>
      </c>
      <c r="C5" s="3" t="s">
        <v>504</v>
      </c>
      <c r="D5" s="3" t="s">
        <v>180</v>
      </c>
      <c r="E5" s="7" t="str">
        <f>HYPERLINK("https://ieeg-my.sharepoint.com/:b:/g/personal/transparencia_ieeg_org_mx/Eao1RgQo32ZNoTkLUMaCcPkBjdgpCNW-i9k4XO3n3lO2pA?e=bU9HOw")</f>
        <v>https://ieeg-my.sharepoint.com/:b:/g/personal/transparencia_ieeg_org_mx/Eao1RgQo32ZNoTkLUMaCcPkBjdgpCNW-i9k4XO3n3lO2pA?e=bU9HOw</v>
      </c>
      <c r="F5" s="3"/>
      <c r="G5" s="3">
        <v>580</v>
      </c>
      <c r="H5" s="3">
        <v>580</v>
      </c>
      <c r="I5" s="4">
        <v>45740</v>
      </c>
      <c r="J5" s="4">
        <v>45743</v>
      </c>
      <c r="K5" s="5" t="s">
        <v>505</v>
      </c>
      <c r="L5" s="7" t="str">
        <f>HYPERLINK("https://ieeg-my.sharepoint.com/:b:/g/personal/transparencia_ieeg_org_mx/ETCBGUduNelDiXM_bTQwj-UBFWSwewVOuN2jRQnWNV0aXQ?e=RlalWT")</f>
        <v>https://ieeg-my.sharepoint.com/:b:/g/personal/transparencia_ieeg_org_mx/ETCBGUduNelDiXM_bTQwj-UBFWSwewVOuN2jRQnWNV0aXQ?e=RlalWT</v>
      </c>
    </row>
    <row r="6" spans="1:12" x14ac:dyDescent="0.25">
      <c r="A6" s="3">
        <v>3</v>
      </c>
      <c r="B6" s="4">
        <v>45775</v>
      </c>
      <c r="C6" s="3" t="s">
        <v>506</v>
      </c>
      <c r="D6" s="3" t="s">
        <v>180</v>
      </c>
      <c r="E6" s="7" t="str">
        <f>HYPERLINK("https://ieeg-my.sharepoint.com/:b:/g/personal/transparencia_ieeg_org_mx/EasFH4no3xNGlwl3uAAwoLIBXEu1WwRYFCRGlgWYInY89Q?e=zoUXai")</f>
        <v>https://ieeg-my.sharepoint.com/:b:/g/personal/transparencia_ieeg_org_mx/EasFH4no3xNGlwl3uAAwoLIBXEu1WwRYFCRGlgWYInY89Q?e=zoUXai</v>
      </c>
      <c r="F6" s="3"/>
      <c r="G6" s="3">
        <v>580</v>
      </c>
      <c r="H6" s="3">
        <v>580</v>
      </c>
      <c r="I6" s="4">
        <v>45775</v>
      </c>
      <c r="J6" s="4">
        <v>45777</v>
      </c>
      <c r="K6" s="5" t="s">
        <v>507</v>
      </c>
      <c r="L6" s="7" t="str">
        <f>HYPERLINK("https://ieeg-my.sharepoint.com/:b:/g/personal/transparencia_ieeg_org_mx/Ebs8HDaxmdZGvp3u-tx_s-8BFaFyWEljDWrGHbqL5xuE3A?e=pTrhro")</f>
        <v>https://ieeg-my.sharepoint.com/:b:/g/personal/transparencia_ieeg_org_mx/Ebs8HDaxmdZGvp3u-tx_s-8BFaFyWEljDWrGHbqL5xuE3A?e=pTrhro</v>
      </c>
    </row>
    <row r="7" spans="1:12" x14ac:dyDescent="0.25">
      <c r="A7" s="3">
        <v>4</v>
      </c>
      <c r="B7" s="4">
        <v>45775</v>
      </c>
      <c r="C7" s="3" t="s">
        <v>508</v>
      </c>
      <c r="D7" s="3" t="s">
        <v>185</v>
      </c>
      <c r="E7" s="7" t="str">
        <f>HYPERLINK("https://ieeg-my.sharepoint.com/:b:/g/personal/transparencia_ieeg_org_mx/EYsDYYJLZ89Oq_rdV1U6F48BSDAgtkckGUA0OmODqbD1oA?e=BQCEzC")</f>
        <v>https://ieeg-my.sharepoint.com/:b:/g/personal/transparencia_ieeg_org_mx/EYsDYYJLZ89Oq_rdV1U6F48BSDAgtkckGUA0OmODqbD1oA?e=BQCEzC</v>
      </c>
      <c r="F7" s="3"/>
      <c r="G7" s="3">
        <v>1745.8</v>
      </c>
      <c r="H7" s="3">
        <v>1745.8</v>
      </c>
      <c r="I7" s="4">
        <v>45775</v>
      </c>
      <c r="J7" s="4">
        <v>45777</v>
      </c>
      <c r="K7" s="5" t="s">
        <v>509</v>
      </c>
      <c r="L7" s="7" t="str">
        <f>HYPERLINK("https://ieeg-my.sharepoint.com/:b:/g/personal/transparencia_ieeg_org_mx/EQTBzwS49_lGtO7B5xaL9M8BRkP9xE_LpHHdYJt0OPpbVQ?e=NfyD0Y")</f>
        <v>https://ieeg-my.sharepoint.com/:b:/g/personal/transparencia_ieeg_org_mx/EQTBzwS49_lGtO7B5xaL9M8BRkP9xE_LpHHdYJt0OPpbVQ?e=NfyD0Y</v>
      </c>
    </row>
    <row r="8" spans="1:12" x14ac:dyDescent="0.25">
      <c r="A8" s="3">
        <v>5</v>
      </c>
      <c r="B8" s="4">
        <v>45776</v>
      </c>
      <c r="C8" s="3" t="s">
        <v>510</v>
      </c>
      <c r="D8" s="3" t="s">
        <v>187</v>
      </c>
      <c r="E8" s="7" t="str">
        <f>HYPERLINK("https://ieeg-my.sharepoint.com/:b:/g/personal/transparencia_ieeg_org_mx/ERA4XqzJxGVJhqaaiK5mN4EBffSn6TAWAAtfRpqI0OeV6w?e=uz1bwn")</f>
        <v>https://ieeg-my.sharepoint.com/:b:/g/personal/transparencia_ieeg_org_mx/ERA4XqzJxGVJhqaaiK5mN4EBffSn6TAWAAtfRpqI0OeV6w?e=uz1bwn</v>
      </c>
      <c r="F8" s="3"/>
      <c r="G8" s="3">
        <v>28159</v>
      </c>
      <c r="H8" s="3">
        <v>28159</v>
      </c>
      <c r="I8" s="4">
        <v>45776</v>
      </c>
      <c r="J8" s="4">
        <v>45783</v>
      </c>
      <c r="K8" s="5">
        <v>2857</v>
      </c>
      <c r="L8" s="7" t="str">
        <f>HYPERLINK("https://ieeg-my.sharepoint.com/:b:/g/personal/transparencia_ieeg_org_mx/ETi62Jbw_jxArp12MRfz7YEBeEPyoZ9_z9MT-o7QJoD2kw?e=SJC4o9")</f>
        <v>https://ieeg-my.sharepoint.com/:b:/g/personal/transparencia_ieeg_org_mx/ETi62Jbw_jxArp12MRfz7YEBeEPyoZ9_z9MT-o7QJoD2kw?e=SJC4o9</v>
      </c>
    </row>
    <row r="9" spans="1:12" x14ac:dyDescent="0.25">
      <c r="A9" s="3">
        <v>6</v>
      </c>
      <c r="B9" s="4">
        <v>45775</v>
      </c>
      <c r="C9" s="3" t="s">
        <v>511</v>
      </c>
      <c r="D9" s="3" t="s">
        <v>189</v>
      </c>
      <c r="E9" s="7" t="str">
        <f>HYPERLINK("https://ieeg-my.sharepoint.com/:b:/g/personal/transparencia_ieeg_org_mx/EbrVW1E2_hhAqrtL8IEtF88BaX3acgdUEqgqthCj3rx6gA?e=wIpGfs")</f>
        <v>https://ieeg-my.sharepoint.com/:b:/g/personal/transparencia_ieeg_org_mx/EbrVW1E2_hhAqrtL8IEtF88BaX3acgdUEqgqthCj3rx6gA?e=wIpGfs</v>
      </c>
      <c r="F9" s="3"/>
      <c r="G9" s="3">
        <v>498</v>
      </c>
      <c r="H9" s="3">
        <v>498</v>
      </c>
      <c r="I9" s="4">
        <v>45775</v>
      </c>
      <c r="J9" s="4">
        <v>45777</v>
      </c>
      <c r="K9" s="5" t="s">
        <v>512</v>
      </c>
      <c r="L9" s="7" t="str">
        <f>HYPERLINK("https://ieeg-my.sharepoint.com/:b:/g/personal/transparencia_ieeg_org_mx/EbJCE-p9PGJHur-CNC_NV_oB-fFAaadjYX1CIS_DtnwGVA?e=OVLNOL")</f>
        <v>https://ieeg-my.sharepoint.com/:b:/g/personal/transparencia_ieeg_org_mx/EbJCE-p9PGJHur-CNC_NV_oB-fFAaadjYX1CIS_DtnwGVA?e=OVLNOL</v>
      </c>
    </row>
    <row r="10" spans="1:12" x14ac:dyDescent="0.25">
      <c r="A10" s="3">
        <v>7</v>
      </c>
      <c r="B10" s="4">
        <v>45804</v>
      </c>
      <c r="C10" s="3" t="s">
        <v>513</v>
      </c>
      <c r="D10" s="3" t="s">
        <v>193</v>
      </c>
      <c r="E10" s="7" t="str">
        <f>HYPERLINK("https://ieeg-my.sharepoint.com/:b:/g/personal/transparencia_ieeg_org_mx/EWf_Zi24UUNNkOtL17_SJ_YBAIvpFPJ0XgRymxFt7jNF2w?e=sgPA15")</f>
        <v>https://ieeg-my.sharepoint.com/:b:/g/personal/transparencia_ieeg_org_mx/EWf_Zi24UUNNkOtL17_SJ_YBAIvpFPJ0XgRymxFt7jNF2w?e=sgPA15</v>
      </c>
      <c r="F10" s="3"/>
      <c r="G10" s="3">
        <v>18444</v>
      </c>
      <c r="H10" s="3">
        <v>18444</v>
      </c>
      <c r="I10" s="4">
        <v>45804</v>
      </c>
      <c r="J10" s="4">
        <v>45811</v>
      </c>
      <c r="K10" s="5" t="s">
        <v>514</v>
      </c>
      <c r="L10" s="7" t="str">
        <f>HYPERLINK("https://ieeg-my.sharepoint.com/:b:/g/personal/transparencia_ieeg_org_mx/EVTN7hcYLHJLkA4kDfnEAroBFs5UcuyRjFP9WpPUKtbujA?e=puS6hs")</f>
        <v>https://ieeg-my.sharepoint.com/:b:/g/personal/transparencia_ieeg_org_mx/EVTN7hcYLHJLkA4kDfnEAroBFs5UcuyRjFP9WpPUKtbujA?e=puS6hs</v>
      </c>
    </row>
    <row r="11" spans="1:12" x14ac:dyDescent="0.25">
      <c r="A11" s="3">
        <v>8</v>
      </c>
      <c r="B11" s="4">
        <v>45796</v>
      </c>
      <c r="C11" s="3" t="s">
        <v>515</v>
      </c>
      <c r="D11" s="3" t="s">
        <v>193</v>
      </c>
      <c r="E11" s="7" t="str">
        <f>HYPERLINK("https://ieeg-my.sharepoint.com/:b:/g/personal/transparencia_ieeg_org_mx/EU-taVkvmyxClO-2yiJFXpoBMN4uy9_kyBeA4IIQp3N2cQ?e=dYGCG1")</f>
        <v>https://ieeg-my.sharepoint.com/:b:/g/personal/transparencia_ieeg_org_mx/EU-taVkvmyxClO-2yiJFXpoBMN4uy9_kyBeA4IIQp3N2cQ?e=dYGCG1</v>
      </c>
      <c r="F11" s="3"/>
      <c r="G11" s="3">
        <v>580</v>
      </c>
      <c r="H11" s="3">
        <v>580</v>
      </c>
      <c r="I11" s="4">
        <v>45796</v>
      </c>
      <c r="J11" s="4">
        <v>45797</v>
      </c>
      <c r="K11" s="5" t="s">
        <v>516</v>
      </c>
      <c r="L11" s="7" t="str">
        <f>HYPERLINK("https://ieeg-my.sharepoint.com/:b:/g/personal/transparencia_ieeg_org_mx/EfApUy-RJ3NDqKjgICURufABGKB6U-cVEVMDKVu-xGyuaw?e=KLOFdR")</f>
        <v>https://ieeg-my.sharepoint.com/:b:/g/personal/transparencia_ieeg_org_mx/EfApUy-RJ3NDqKjgICURufABGKB6U-cVEVMDKVu-xGyuaw?e=KLOFdR</v>
      </c>
    </row>
    <row r="12" spans="1:12" x14ac:dyDescent="0.25">
      <c r="A12" s="3">
        <v>9</v>
      </c>
      <c r="B12" s="4">
        <v>45814</v>
      </c>
      <c r="C12" s="3" t="s">
        <v>517</v>
      </c>
      <c r="D12" s="3" t="s">
        <v>195</v>
      </c>
      <c r="E12" s="7" t="str">
        <f>HYPERLINK("https://ieeg-my.sharepoint.com/:b:/g/personal/transparencia_ieeg_org_mx/EdHtSwQjNm5JgrdWH7DxAAUBUrojv-MBp51E2UEO6J8MOA?e=wESH4k")</f>
        <v>https://ieeg-my.sharepoint.com/:b:/g/personal/transparencia_ieeg_org_mx/EdHtSwQjNm5JgrdWH7DxAAUBUrojv-MBp51E2UEO6J8MOA?e=wESH4k</v>
      </c>
      <c r="F12" s="3"/>
      <c r="G12" s="3">
        <v>39034</v>
      </c>
      <c r="H12" s="3">
        <v>39034</v>
      </c>
      <c r="I12" s="4">
        <v>45814</v>
      </c>
      <c r="J12" s="4">
        <v>45821</v>
      </c>
      <c r="K12" s="5" t="s">
        <v>518</v>
      </c>
      <c r="L12" s="7" t="str">
        <f>HYPERLINK("https://ieeg-my.sharepoint.com/:b:/g/personal/transparencia_ieeg_org_mx/ESef5SsuoOtJobgRQaDF8vAB02d27Fbm6YmyUr0W9r4kpA?e=rcTqDX")</f>
        <v>https://ieeg-my.sharepoint.com/:b:/g/personal/transparencia_ieeg_org_mx/ESef5SsuoOtJobgRQaDF8vAB02d27Fbm6YmyUr0W9r4kpA?e=rcTqDX</v>
      </c>
    </row>
    <row r="13" spans="1:12" x14ac:dyDescent="0.25">
      <c r="A13" s="3">
        <v>10</v>
      </c>
      <c r="B13" s="4">
        <v>45818</v>
      </c>
      <c r="C13" s="3" t="s">
        <v>519</v>
      </c>
      <c r="D13" s="3" t="s">
        <v>198</v>
      </c>
      <c r="E13" s="7" t="str">
        <f>HYPERLINK("https://ieeg-my.sharepoint.com/:b:/g/personal/transparencia_ieeg_org_mx/EU5Xvd7VV5hGtMJFHgY--QABYD8p3hEyc7S--hrEsHONsQ?e=bInJdt")</f>
        <v>https://ieeg-my.sharepoint.com/:b:/g/personal/transparencia_ieeg_org_mx/EU5Xvd7VV5hGtMJFHgY--QABYD8p3hEyc7S--hrEsHONsQ?e=bInJdt</v>
      </c>
      <c r="F13" s="3"/>
      <c r="G13" s="3">
        <v>580</v>
      </c>
      <c r="H13" s="3">
        <v>580</v>
      </c>
      <c r="I13" s="4">
        <v>45818</v>
      </c>
      <c r="J13" s="4">
        <v>45821</v>
      </c>
      <c r="K13" s="5" t="s">
        <v>520</v>
      </c>
      <c r="L13" s="7" t="str">
        <f>HYPERLINK("https://ieeg-my.sharepoint.com/:b:/g/personal/transparencia_ieeg_org_mx/EaPSSHZ6eZRDrcG1SErL6swBujGWBvHVABNeeM3nJ-ROTw?e=i7ayb6")</f>
        <v>https://ieeg-my.sharepoint.com/:b:/g/personal/transparencia_ieeg_org_mx/EaPSSHZ6eZRDrcG1SErL6swBujGWBvHVABNeeM3nJ-ROTw?e=i7ayb6</v>
      </c>
    </row>
    <row r="14" spans="1:12" x14ac:dyDescent="0.25">
      <c r="A14" s="3">
        <v>11</v>
      </c>
      <c r="B14" s="4">
        <v>45820</v>
      </c>
      <c r="C14" s="3" t="s">
        <v>521</v>
      </c>
      <c r="D14" s="3" t="s">
        <v>189</v>
      </c>
      <c r="E14" s="7" t="str">
        <f>HYPERLINK("https://ieeg-my.sharepoint.com/:b:/g/personal/transparencia_ieeg_org_mx/EQcqqA3YE2pLtxQYDqrvK9sBVgZi0PcPguCHZW4NROewgA?e=8DNUIg")</f>
        <v>https://ieeg-my.sharepoint.com/:b:/g/personal/transparencia_ieeg_org_mx/EQcqqA3YE2pLtxQYDqrvK9sBVgZi0PcPguCHZW4NROewgA?e=8DNUIg</v>
      </c>
      <c r="F14" s="3"/>
      <c r="G14" s="3">
        <v>498.8</v>
      </c>
      <c r="H14" s="3">
        <v>498.8</v>
      </c>
      <c r="I14" s="4">
        <v>45820</v>
      </c>
      <c r="J14" s="4">
        <v>45825</v>
      </c>
      <c r="K14" s="5" t="s">
        <v>522</v>
      </c>
      <c r="L14" s="7" t="str">
        <f>HYPERLINK("https://ieeg-my.sharepoint.com/:b:/g/personal/transparencia_ieeg_org_mx/EebfQpgKpB5HnF4ZIf8LA8oBvmuiK1FBTPr3yYnbSGv1iQ?e=BKuuCT")</f>
        <v>https://ieeg-my.sharepoint.com/:b:/g/personal/transparencia_ieeg_org_mx/EebfQpgKpB5HnF4ZIf8LA8oBvmuiK1FBTPr3yYnbSGv1iQ?e=BKuuCT</v>
      </c>
    </row>
    <row r="15" spans="1:12" x14ac:dyDescent="0.25">
      <c r="A15" s="3">
        <v>12</v>
      </c>
      <c r="B15" s="4">
        <v>45820</v>
      </c>
      <c r="C15" s="3" t="s">
        <v>523</v>
      </c>
      <c r="D15" s="3" t="s">
        <v>185</v>
      </c>
      <c r="E15" s="7" t="str">
        <f>HYPERLINK("https://ieeg-my.sharepoint.com/:b:/g/personal/transparencia_ieeg_org_mx/ESUEzIpFKYFGrsqtRAgTpJYBFx4EAvJfqZPdxr825Zdhow?e=3Pjlsb")</f>
        <v>https://ieeg-my.sharepoint.com/:b:/g/personal/transparencia_ieeg_org_mx/ESUEzIpFKYFGrsqtRAgTpJYBFx4EAvJfqZPdxr825Zdhow?e=3Pjlsb</v>
      </c>
      <c r="F15" s="3"/>
      <c r="G15" s="3">
        <v>1995.2</v>
      </c>
      <c r="H15" s="3">
        <v>1995.2</v>
      </c>
      <c r="I15" s="4">
        <v>45820</v>
      </c>
      <c r="J15" s="4">
        <v>45825</v>
      </c>
      <c r="K15" s="5" t="s">
        <v>524</v>
      </c>
      <c r="L15" s="7" t="str">
        <f>HYPERLINK("https://ieeg-my.sharepoint.com/:b:/g/personal/transparencia_ieeg_org_mx/ERVKg849HP1Ju0E6ZLIh2SoBilwQ7Da2eqEhKDlA-Vmg_A?e=WUAXvz")</f>
        <v>https://ieeg-my.sharepoint.com/:b:/g/personal/transparencia_ieeg_org_mx/ERVKg849HP1Ju0E6ZLIh2SoBilwQ7Da2eqEhKDlA-Vmg_A?e=WUAXvz</v>
      </c>
    </row>
    <row r="16" spans="1:12" x14ac:dyDescent="0.25">
      <c r="A16" s="3">
        <v>13</v>
      </c>
      <c r="B16" s="4">
        <v>45818</v>
      </c>
      <c r="C16" s="3" t="s">
        <v>525</v>
      </c>
      <c r="D16" s="3" t="s">
        <v>526</v>
      </c>
      <c r="E16" s="7" t="str">
        <f>HYPERLINK("https://ieeg-my.sharepoint.com/:b:/g/personal/transparencia_ieeg_org_mx/EewM3fFWZUFAsq5T3fcn8hUBG8Ws8aTlIgY_uNLKmJ1r8g?e=b86h8r")</f>
        <v>https://ieeg-my.sharepoint.com/:b:/g/personal/transparencia_ieeg_org_mx/EewM3fFWZUFAsq5T3fcn8hUBG8Ws8aTlIgY_uNLKmJ1r8g?e=b86h8r</v>
      </c>
      <c r="F16" s="3"/>
      <c r="G16" s="3">
        <v>1276</v>
      </c>
      <c r="H16" s="3">
        <v>1276</v>
      </c>
      <c r="I16" s="4">
        <v>45818</v>
      </c>
      <c r="J16" s="4">
        <v>45819</v>
      </c>
      <c r="K16" s="5" t="s">
        <v>527</v>
      </c>
      <c r="L16" s="7" t="str">
        <f>HYPERLINK("https://ieeg-my.sharepoint.com/:b:/g/personal/transparencia_ieeg_org_mx/EfeuPDUFv_1Fss4WANoWJ3sBblAZH-d981vL6j5ASn7UEA?e=xP1ev0")</f>
        <v>https://ieeg-my.sharepoint.com/:b:/g/personal/transparencia_ieeg_org_mx/EfeuPDUFv_1Fss4WANoWJ3sBblAZH-d981vL6j5ASn7UEA?e=xP1ev0</v>
      </c>
    </row>
    <row r="17" spans="1:12" x14ac:dyDescent="0.25">
      <c r="A17" s="3">
        <v>14</v>
      </c>
      <c r="B17" s="4">
        <v>45735</v>
      </c>
      <c r="C17" s="3" t="s">
        <v>528</v>
      </c>
      <c r="D17" s="3" t="s">
        <v>529</v>
      </c>
      <c r="E17" s="7" t="str">
        <f>HYPERLINK("https://ieeg-my.sharepoint.com/:b:/g/personal/transparencia_ieeg_org_mx/EYowmypT6D5FkoHl1HhN6JMBIkCe_RP84oTRQoRkqLoFqQ?e=K1MPUy")</f>
        <v>https://ieeg-my.sharepoint.com/:b:/g/personal/transparencia_ieeg_org_mx/EYowmypT6D5FkoHl1HhN6JMBIkCe_RP84oTRQoRkqLoFqQ?e=K1MPUy</v>
      </c>
      <c r="F17" s="3"/>
      <c r="G17" s="3">
        <v>208800</v>
      </c>
      <c r="H17" s="3">
        <v>44036</v>
      </c>
      <c r="I17" s="4">
        <v>45741</v>
      </c>
      <c r="J17" s="4">
        <v>45863</v>
      </c>
      <c r="K17" s="5" t="s">
        <v>530</v>
      </c>
      <c r="L17" s="7" t="str">
        <f>HYPERLINK("https://ieeg-my.sharepoint.com/:b:/g/personal/transparencia_ieeg_org_mx/EUGu8eczGHROplVIRMvVRzkBflzEbyo_Z59lkVW_gzGeEQ?e=EnUPdW")</f>
        <v>https://ieeg-my.sharepoint.com/:b:/g/personal/transparencia_ieeg_org_mx/EUGu8eczGHROplVIRMvVRzkBflzEbyo_Z59lkVW_gzGeEQ?e=EnUPdW</v>
      </c>
    </row>
    <row r="18" spans="1:12" x14ac:dyDescent="0.25">
      <c r="A18" s="3">
        <v>15</v>
      </c>
      <c r="B18" s="4">
        <v>45735</v>
      </c>
      <c r="C18" s="3" t="s">
        <v>528</v>
      </c>
      <c r="D18" s="3" t="s">
        <v>529</v>
      </c>
      <c r="E18" s="7" t="str">
        <f>HYPERLINK("https://ieeg-my.sharepoint.com/:b:/g/personal/transparencia_ieeg_org_mx/Ec7gOW7DOwlKmU-quvurPG0B2T9MJ_ABcKTVJe4OPkRpEQ?e=vruQc4")</f>
        <v>https://ieeg-my.sharepoint.com/:b:/g/personal/transparencia_ieeg_org_mx/Ec7gOW7DOwlKmU-quvurPG0B2T9MJ_ABcKTVJe4OPkRpEQ?e=vruQc4</v>
      </c>
      <c r="F18" s="3"/>
      <c r="G18" s="3">
        <v>208800</v>
      </c>
      <c r="H18" s="3">
        <v>42824</v>
      </c>
      <c r="I18" s="4">
        <v>45741</v>
      </c>
      <c r="J18" s="4">
        <v>45863</v>
      </c>
      <c r="K18" s="5" t="s">
        <v>531</v>
      </c>
      <c r="L18" s="7" t="str">
        <f>HYPERLINK("https://ieeg-my.sharepoint.com/:b:/g/personal/transparencia_ieeg_org_mx/EfZYmFQBsvJDhpN9N9HdfvkBQoEVT6FGNasxp2Q4tQsZYQ?e=NgSyCs")</f>
        <v>https://ieeg-my.sharepoint.com/:b:/g/personal/transparencia_ieeg_org_mx/EfZYmFQBsvJDhpN9N9HdfvkBQoEVT6FGNasxp2Q4tQsZYQ?e=NgSyCs</v>
      </c>
    </row>
    <row r="19" spans="1:12" x14ac:dyDescent="0.25">
      <c r="A19" s="3">
        <v>16</v>
      </c>
      <c r="B19" s="4">
        <v>45741</v>
      </c>
      <c r="C19" s="3" t="s">
        <v>532</v>
      </c>
      <c r="D19" s="3" t="s">
        <v>529</v>
      </c>
      <c r="E19" s="7" t="str">
        <f>HYPERLINK("https://ieeg-my.sharepoint.com/:b:/g/personal/transparencia_ieeg_org_mx/ERUJ4rfZvORLpbkfqzxCNF4BuLqsXDqkLNHrGl-f6VzMzg?e=mKid3v")</f>
        <v>https://ieeg-my.sharepoint.com/:b:/g/personal/transparencia_ieeg_org_mx/ERUJ4rfZvORLpbkfqzxCNF4BuLqsXDqkLNHrGl-f6VzMzg?e=mKid3v</v>
      </c>
      <c r="F19" s="3"/>
      <c r="G19" s="3">
        <v>32016</v>
      </c>
      <c r="H19" s="3">
        <v>32016</v>
      </c>
      <c r="I19" s="4">
        <v>45741</v>
      </c>
      <c r="J19" s="4">
        <v>45747</v>
      </c>
      <c r="K19" s="5">
        <v>26262</v>
      </c>
      <c r="L19" s="7" t="str">
        <f>HYPERLINK("https://ieeg-my.sharepoint.com/:b:/g/personal/transparencia_ieeg_org_mx/EYclaPFUTTJCrQffilH09ZABpjslEvE2DM9DJkTE3MgmSw?e=H62iZ6")</f>
        <v>https://ieeg-my.sharepoint.com/:b:/g/personal/transparencia_ieeg_org_mx/EYclaPFUTTJCrQffilH09ZABpjslEvE2DM9DJkTE3MgmSw?e=H62iZ6</v>
      </c>
    </row>
    <row r="20" spans="1:12" x14ac:dyDescent="0.25">
      <c r="A20" s="3">
        <v>17</v>
      </c>
      <c r="B20" s="4">
        <v>45768</v>
      </c>
      <c r="C20" s="3" t="s">
        <v>533</v>
      </c>
      <c r="D20" s="3" t="s">
        <v>529</v>
      </c>
      <c r="E20" s="7" t="str">
        <f>HYPERLINK("https://ieeg-my.sharepoint.com/:b:/g/personal/transparencia_ieeg_org_mx/EbHrW7PJvLBEt3f3sNVdGxgBUjbqJHMkWoNPKrNPSAPXZw?e=fGfNee")</f>
        <v>https://ieeg-my.sharepoint.com/:b:/g/personal/transparencia_ieeg_org_mx/EbHrW7PJvLBEt3f3sNVdGxgBUjbqJHMkWoNPKrNPSAPXZw?e=fGfNee</v>
      </c>
      <c r="F20" s="3"/>
      <c r="G20" s="3">
        <v>21019.200000000001</v>
      </c>
      <c r="H20" s="3">
        <v>21019.200000000001</v>
      </c>
      <c r="I20" s="4">
        <v>45768</v>
      </c>
      <c r="J20" s="4">
        <v>45775</v>
      </c>
      <c r="K20" s="5">
        <v>48592</v>
      </c>
      <c r="L20" s="7" t="str">
        <f>HYPERLINK("https://ieeg-my.sharepoint.com/:b:/g/personal/transparencia_ieeg_org_mx/EaObEUc2puNGoaw2t_48GcoB-ZxrO0DGKmA7OEBhh-ZGAw?e=qnt1fk")</f>
        <v>https://ieeg-my.sharepoint.com/:b:/g/personal/transparencia_ieeg_org_mx/EaObEUc2puNGoaw2t_48GcoB-ZxrO0DGKmA7OEBhh-ZGAw?e=qnt1fk</v>
      </c>
    </row>
    <row r="21" spans="1:12" x14ac:dyDescent="0.25">
      <c r="A21" s="3">
        <v>18</v>
      </c>
      <c r="B21" s="4">
        <v>45768</v>
      </c>
      <c r="C21" s="3" t="s">
        <v>534</v>
      </c>
      <c r="D21" s="3" t="s">
        <v>529</v>
      </c>
      <c r="E21" s="7" t="str">
        <f>HYPERLINK("https://ieeg-my.sharepoint.com/:b:/g/personal/transparencia_ieeg_org_mx/EY7M-5B3o9lDpEr25pPjLM0BBsrgr3otz6pQaE_Qv1AWlA?e=Uwsm8V")</f>
        <v>https://ieeg-my.sharepoint.com/:b:/g/personal/transparencia_ieeg_org_mx/EY7M-5B3o9lDpEr25pPjLM0BBsrgr3otz6pQaE_Qv1AWlA?e=Uwsm8V</v>
      </c>
      <c r="F21" s="3"/>
      <c r="G21" s="3">
        <v>28605.599999999999</v>
      </c>
      <c r="H21" s="3">
        <v>28605.599999999999</v>
      </c>
      <c r="I21" s="4">
        <v>45768</v>
      </c>
      <c r="J21" s="4">
        <v>45775</v>
      </c>
      <c r="K21" s="5">
        <v>48591</v>
      </c>
      <c r="L21" s="7" t="str">
        <f>HYPERLINK("https://ieeg-my.sharepoint.com/:b:/g/personal/transparencia_ieeg_org_mx/EbL9FnF8Lk5BomN0D3PAWygBYc0eKXX7iiqIxx3RVdOrbQ?e=wXSZHy")</f>
        <v>https://ieeg-my.sharepoint.com/:b:/g/personal/transparencia_ieeg_org_mx/EbL9FnF8Lk5BomN0D3PAWygBYc0eKXX7iiqIxx3RVdOrbQ?e=wXSZHy</v>
      </c>
    </row>
    <row r="22" spans="1:12" x14ac:dyDescent="0.25">
      <c r="A22" s="3">
        <v>19</v>
      </c>
      <c r="B22" s="4">
        <v>45737</v>
      </c>
      <c r="C22" s="3" t="s">
        <v>535</v>
      </c>
      <c r="D22" s="3" t="s">
        <v>536</v>
      </c>
      <c r="E22" s="7" t="str">
        <f>HYPERLINK("https://ieeg-my.sharepoint.com/:b:/g/personal/transparencia_ieeg_org_mx/EczIfZ_y8TZIo_7yZiqb160B1B0JOKPd5zDtGUSPZR9xJw?e=xyM5La")</f>
        <v>https://ieeg-my.sharepoint.com/:b:/g/personal/transparencia_ieeg_org_mx/EczIfZ_y8TZIo_7yZiqb160B1B0JOKPd5zDtGUSPZR9xJw?e=xyM5La</v>
      </c>
      <c r="F22" s="3"/>
      <c r="G22" s="3">
        <v>33505.089999999997</v>
      </c>
      <c r="H22" s="3">
        <v>33505.089999999997</v>
      </c>
      <c r="I22" s="4">
        <v>45737</v>
      </c>
      <c r="J22" s="4">
        <v>45744</v>
      </c>
      <c r="K22" s="5" t="s">
        <v>537</v>
      </c>
      <c r="L22" s="7" t="str">
        <f>HYPERLINK("https://ieeg-my.sharepoint.com/:b:/g/personal/transparencia_ieeg_org_mx/ETHCVBWji1JKmsr9UPTIAl8BKQ59K2LYjcEnfHYrzcZ6gw?e=w6xUR7")</f>
        <v>https://ieeg-my.sharepoint.com/:b:/g/personal/transparencia_ieeg_org_mx/ETHCVBWji1JKmsr9UPTIAl8BKQ59K2LYjcEnfHYrzcZ6gw?e=w6xUR7</v>
      </c>
    </row>
    <row r="23" spans="1:12" x14ac:dyDescent="0.25">
      <c r="A23" s="3">
        <v>20</v>
      </c>
      <c r="B23" s="4">
        <v>45748</v>
      </c>
      <c r="C23" s="3" t="s">
        <v>538</v>
      </c>
      <c r="D23" s="3" t="s">
        <v>539</v>
      </c>
      <c r="E23" s="7" t="str">
        <f>HYPERLINK("https://ieeg-my.sharepoint.com/:b:/g/personal/transparencia_ieeg_org_mx/ER4eHQ4UK15LkpBJuL7os7EBVbdo9jefVCjqjGO0JMCPbQ?e=hDn01H")</f>
        <v>https://ieeg-my.sharepoint.com/:b:/g/personal/transparencia_ieeg_org_mx/ER4eHQ4UK15LkpBJuL7os7EBVbdo9jefVCjqjGO0JMCPbQ?e=hDn01H</v>
      </c>
      <c r="F23" s="3"/>
      <c r="G23" s="3">
        <v>36720</v>
      </c>
      <c r="H23" s="3">
        <v>36720</v>
      </c>
      <c r="I23" s="4">
        <v>45748</v>
      </c>
      <c r="J23" s="4">
        <v>45757</v>
      </c>
      <c r="K23" s="5">
        <v>175</v>
      </c>
      <c r="L23" s="7" t="str">
        <f>HYPERLINK("https://ieeg-my.sharepoint.com/:b:/g/personal/transparencia_ieeg_org_mx/EVIkbCb_zhpLjsgJn4xqwp0BjCby_YzrW4WHOUqTTV0QaA?e=etnckg")</f>
        <v>https://ieeg-my.sharepoint.com/:b:/g/personal/transparencia_ieeg_org_mx/EVIkbCb_zhpLjsgJn4xqwp0BjCby_YzrW4WHOUqTTV0QaA?e=etnckg</v>
      </c>
    </row>
    <row r="24" spans="1:12" x14ac:dyDescent="0.25">
      <c r="A24" s="3">
        <v>21</v>
      </c>
      <c r="B24" s="4">
        <v>45749</v>
      </c>
      <c r="C24" s="3" t="s">
        <v>540</v>
      </c>
      <c r="D24" s="3" t="s">
        <v>541</v>
      </c>
      <c r="E24" s="7" t="str">
        <f>HYPERLINK("https://ieeg-my.sharepoint.com/:b:/g/personal/transparencia_ieeg_org_mx/EfZ5CbG6jPNEos6_VYQoVogBpazfWD6H2ZRt6UWm52FEMQ?e=JbW9iB")</f>
        <v>https://ieeg-my.sharepoint.com/:b:/g/personal/transparencia_ieeg_org_mx/EfZ5CbG6jPNEos6_VYQoVogBpazfWD6H2ZRt6UWm52FEMQ?e=JbW9iB</v>
      </c>
      <c r="F24" s="3"/>
      <c r="G24" s="3">
        <v>11414.4</v>
      </c>
      <c r="H24" s="3">
        <v>11414.4</v>
      </c>
      <c r="I24" s="4">
        <v>45384</v>
      </c>
      <c r="J24" s="4">
        <v>45754</v>
      </c>
      <c r="K24" s="5">
        <v>48482</v>
      </c>
      <c r="L24" s="7" t="str">
        <f>HYPERLINK("https://ieeg-my.sharepoint.com/:b:/g/personal/transparencia_ieeg_org_mx/ESq1RnmATTBPpiK_T8kR4qEBmp58hTWx5oNtmrAS_ucugQ?e=AOwJKb")</f>
        <v>https://ieeg-my.sharepoint.com/:b:/g/personal/transparencia_ieeg_org_mx/ESq1RnmATTBPpiK_T8kR4qEBmp58hTWx5oNtmrAS_ucugQ?e=AOwJKb</v>
      </c>
    </row>
    <row r="25" spans="1:12" x14ac:dyDescent="0.25">
      <c r="A25" s="3">
        <v>22</v>
      </c>
      <c r="B25" s="4">
        <v>45747</v>
      </c>
      <c r="C25" s="3" t="s">
        <v>542</v>
      </c>
      <c r="D25" s="3" t="s">
        <v>228</v>
      </c>
      <c r="E25" s="7" t="str">
        <f>HYPERLINK("https://ieeg-my.sharepoint.com/:b:/g/personal/transparencia_ieeg_org_mx/EWKUvqGyOURLigZabbpFf_0BH4iz0J1GTkiWP5xUdKeO0Q?e=BjIQmT")</f>
        <v>https://ieeg-my.sharepoint.com/:b:/g/personal/transparencia_ieeg_org_mx/EWKUvqGyOURLigZabbpFf_0BH4iz0J1GTkiWP5xUdKeO0Q?e=BjIQmT</v>
      </c>
      <c r="F25" s="3"/>
      <c r="G25" s="3">
        <v>116000</v>
      </c>
      <c r="H25" s="3">
        <v>116000</v>
      </c>
      <c r="I25" s="4">
        <v>45747</v>
      </c>
      <c r="J25" s="4">
        <v>45768</v>
      </c>
      <c r="K25" s="5" t="s">
        <v>543</v>
      </c>
      <c r="L25" s="7" t="str">
        <f>HYPERLINK("https://ieeg-my.sharepoint.com/:b:/g/personal/transparencia_ieeg_org_mx/EYM-abbEeqxAg3MIjay9z-UBxfM18RFPmsxN5_OqcgxzgA?e=Y0FF6D")</f>
        <v>https://ieeg-my.sharepoint.com/:b:/g/personal/transparencia_ieeg_org_mx/EYM-abbEeqxAg3MIjay9z-UBxfM18RFPmsxN5_OqcgxzgA?e=Y0FF6D</v>
      </c>
    </row>
    <row r="26" spans="1:12" x14ac:dyDescent="0.25">
      <c r="A26" s="3">
        <v>23</v>
      </c>
      <c r="B26" s="4">
        <v>45750</v>
      </c>
      <c r="C26" s="3" t="s">
        <v>544</v>
      </c>
      <c r="D26" s="3" t="s">
        <v>230</v>
      </c>
      <c r="E26" s="7" t="str">
        <f>HYPERLINK("https://ieeg-my.sharepoint.com/:b:/g/personal/transparencia_ieeg_org_mx/ETvSz6pTFiJClCqNCh6HDwMB-6Bevy_K9c5OTBvYhwi5hg?e=f2rwkV")</f>
        <v>https://ieeg-my.sharepoint.com/:b:/g/personal/transparencia_ieeg_org_mx/ETvSz6pTFiJClCqNCh6HDwMB-6Bevy_K9c5OTBvYhwi5hg?e=f2rwkV</v>
      </c>
      <c r="F26" s="3"/>
      <c r="G26" s="3">
        <v>4176</v>
      </c>
      <c r="H26" s="3">
        <v>4176</v>
      </c>
      <c r="I26" s="4">
        <v>45385</v>
      </c>
      <c r="J26" s="4">
        <v>45754</v>
      </c>
      <c r="K26" s="5" t="s">
        <v>545</v>
      </c>
      <c r="L26" s="7" t="str">
        <f>HYPERLINK("https://ieeg-my.sharepoint.com/:b:/g/personal/transparencia_ieeg_org_mx/EbeHL5DN6DxDnaMK4WcHhQEB_AFhk26FMxNpbA3z579uIA?e=STEYAk")</f>
        <v>https://ieeg-my.sharepoint.com/:b:/g/personal/transparencia_ieeg_org_mx/EbeHL5DN6DxDnaMK4WcHhQEB_AFhk26FMxNpbA3z579uIA?e=STEYAk</v>
      </c>
    </row>
    <row r="27" spans="1:12" x14ac:dyDescent="0.25">
      <c r="A27" s="3">
        <v>24</v>
      </c>
      <c r="B27" s="4">
        <v>45757</v>
      </c>
      <c r="C27" s="3" t="s">
        <v>546</v>
      </c>
      <c r="D27" s="3" t="s">
        <v>547</v>
      </c>
      <c r="E27" s="7" t="str">
        <f>HYPERLINK("https://ieeg-my.sharepoint.com/:b:/g/personal/transparencia_ieeg_org_mx/EbGiZBZzB6tJiJt6bHN_ytsB6YBuj-5ok_G9F52J8BggXQ?e=hRsrnD")</f>
        <v>https://ieeg-my.sharepoint.com/:b:/g/personal/transparencia_ieeg_org_mx/EbGiZBZzB6tJiJt6bHN_ytsB6YBuj-5ok_G9F52J8BggXQ?e=hRsrnD</v>
      </c>
      <c r="F27" s="3"/>
      <c r="G27" s="3">
        <v>245344</v>
      </c>
      <c r="H27" s="3">
        <v>245344</v>
      </c>
      <c r="I27" s="4">
        <v>45757</v>
      </c>
      <c r="J27" s="4">
        <v>45777</v>
      </c>
      <c r="K27" s="5">
        <v>82</v>
      </c>
      <c r="L27" s="7" t="str">
        <f>HYPERLINK("https://ieeg-my.sharepoint.com/:b:/g/personal/transparencia_ieeg_org_mx/EQzBxnfULkJGjgrWV17x1LQBvZpFVcTlA-pTl1XCQpxCEQ?e=Pz6LLz")</f>
        <v>https://ieeg-my.sharepoint.com/:b:/g/personal/transparencia_ieeg_org_mx/EQzBxnfULkJGjgrWV17x1LQBvZpFVcTlA-pTl1XCQpxCEQ?e=Pz6LLz</v>
      </c>
    </row>
    <row r="28" spans="1:12" x14ac:dyDescent="0.25">
      <c r="A28" s="3">
        <v>25</v>
      </c>
      <c r="B28" s="4">
        <v>45793</v>
      </c>
      <c r="C28" s="3" t="s">
        <v>548</v>
      </c>
      <c r="D28" s="3" t="s">
        <v>236</v>
      </c>
      <c r="E28" s="7" t="str">
        <f>HYPERLINK("https://ieeg-my.sharepoint.com/:b:/g/personal/transparencia_ieeg_org_mx/EaK5E0F4BLNElQgxfCsOkjgBkq0LNGTIOVDjByhTsQLPsw?e=1NifRD")</f>
        <v>https://ieeg-my.sharepoint.com/:b:/g/personal/transparencia_ieeg_org_mx/EaK5E0F4BLNElQgxfCsOkjgBkq0LNGTIOVDjByhTsQLPsw?e=1NifRD</v>
      </c>
      <c r="F28" s="3"/>
      <c r="G28" s="3">
        <v>6244.14</v>
      </c>
      <c r="H28" s="3">
        <v>6244.14</v>
      </c>
      <c r="I28" s="4">
        <v>45793</v>
      </c>
      <c r="J28" s="4">
        <v>45800</v>
      </c>
      <c r="K28" s="5">
        <v>28287</v>
      </c>
      <c r="L28" s="7" t="str">
        <f>HYPERLINK("https://ieeg-my.sharepoint.com/:b:/g/personal/transparencia_ieeg_org_mx/ERuS68LasdNNqCxcI_yoa54B1IBq1cF8YEzG7ZiRgN0VtQ?e=dqe7fm")</f>
        <v>https://ieeg-my.sharepoint.com/:b:/g/personal/transparencia_ieeg_org_mx/ERuS68LasdNNqCxcI_yoa54B1IBq1cF8YEzG7ZiRgN0VtQ?e=dqe7fm</v>
      </c>
    </row>
    <row r="29" spans="1:12" x14ac:dyDescent="0.25">
      <c r="A29" s="3">
        <v>26</v>
      </c>
      <c r="B29" s="4">
        <v>45821</v>
      </c>
      <c r="C29" s="3" t="s">
        <v>549</v>
      </c>
      <c r="D29" s="3" t="s">
        <v>550</v>
      </c>
      <c r="E29" s="7" t="str">
        <f>HYPERLINK("https://ieeg-my.sharepoint.com/:b:/g/personal/transparencia_ieeg_org_mx/EejB4xjV2lRDl9HDEqvGzosBj58JrwRzBpO3GAYPEkDjvQ?e=XCLwzq")</f>
        <v>https://ieeg-my.sharepoint.com/:b:/g/personal/transparencia_ieeg_org_mx/EejB4xjV2lRDl9HDEqvGzosBj58JrwRzBpO3GAYPEkDjvQ?e=XCLwzq</v>
      </c>
      <c r="F29" s="3"/>
      <c r="G29" s="3">
        <v>49242</v>
      </c>
      <c r="H29" s="3">
        <v>49242</v>
      </c>
      <c r="I29" s="4">
        <v>45821</v>
      </c>
      <c r="J29" s="4">
        <v>45827</v>
      </c>
      <c r="K29" s="5" t="s">
        <v>551</v>
      </c>
      <c r="L29" s="7" t="str">
        <f>HYPERLINK("https://ieeg-my.sharepoint.com/:b:/g/personal/transparencia_ieeg_org_mx/ESL9NtHKGY1JiyMkOpC4T08BUycesEdn80LjwtgS_hFK0g?e=hTNHef")</f>
        <v>https://ieeg-my.sharepoint.com/:b:/g/personal/transparencia_ieeg_org_mx/ESL9NtHKGY1JiyMkOpC4T08BUycesEdn80LjwtgS_hFK0g?e=hTNHef</v>
      </c>
    </row>
    <row r="30" spans="1:12" x14ac:dyDescent="0.25">
      <c r="A30" s="3">
        <v>27</v>
      </c>
      <c r="B30" s="4">
        <v>45811</v>
      </c>
      <c r="C30" s="3" t="s">
        <v>552</v>
      </c>
      <c r="D30" s="3" t="s">
        <v>219</v>
      </c>
      <c r="E30" s="7" t="str">
        <f>HYPERLINK("https://ieeg-my.sharepoint.com/:b:/g/personal/transparencia_ieeg_org_mx/ERFDwM8GEz9Cp_lfDLrUd_oBs526ugfDzHaGk0HxKtlq0w?e=p3KAZA")</f>
        <v>https://ieeg-my.sharepoint.com/:b:/g/personal/transparencia_ieeg_org_mx/ERFDwM8GEz9Cp_lfDLrUd_oBs526ugfDzHaGk0HxKtlq0w?e=p3KAZA</v>
      </c>
      <c r="F30" s="3"/>
      <c r="G30" s="3">
        <v>1495</v>
      </c>
      <c r="H30" s="3">
        <v>1495</v>
      </c>
      <c r="I30" s="4">
        <v>45811</v>
      </c>
      <c r="J30" s="4">
        <v>45816</v>
      </c>
      <c r="K30" s="5" t="s">
        <v>553</v>
      </c>
      <c r="L30" s="7" t="str">
        <f>HYPERLINK("https://ieeg-my.sharepoint.com/:b:/g/personal/transparencia_ieeg_org_mx/EXJWu9P1pTREoUkvuWW0gzABbBIFzNOcuMW81uWDsWRIeQ?e=aAUr70")</f>
        <v>https://ieeg-my.sharepoint.com/:b:/g/personal/transparencia_ieeg_org_mx/EXJWu9P1pTREoUkvuWW0gzABbBIFzNOcuMW81uWDsWRIeQ?e=aAUr70</v>
      </c>
    </row>
    <row r="31" spans="1:12" x14ac:dyDescent="0.25">
      <c r="A31" s="3">
        <v>28</v>
      </c>
      <c r="B31" s="4">
        <v>45747</v>
      </c>
      <c r="C31" s="3" t="s">
        <v>554</v>
      </c>
      <c r="D31" s="3" t="s">
        <v>245</v>
      </c>
      <c r="E31" s="7" t="str">
        <f>HYPERLINK("https://ieeg-my.sharepoint.com/:b:/g/personal/transparencia_ieeg_org_mx/EeXBuOUD5XdBm8m1mrg1ze8BzPpuedloROOUytjmKyufcw?e=N0qLQh")</f>
        <v>https://ieeg-my.sharepoint.com/:b:/g/personal/transparencia_ieeg_org_mx/EeXBuOUD5XdBm8m1mrg1ze8BzPpuedloROOUytjmKyufcw?e=N0qLQh</v>
      </c>
      <c r="F31" s="3"/>
      <c r="G31" s="3">
        <v>29000</v>
      </c>
      <c r="H31" s="3">
        <v>29000</v>
      </c>
      <c r="I31" s="4">
        <v>45665</v>
      </c>
      <c r="J31" s="4">
        <v>45665</v>
      </c>
      <c r="K31" s="3" t="s">
        <v>555</v>
      </c>
      <c r="L31" s="7" t="str">
        <f>HYPERLINK("https://ieeg-my.sharepoint.com/:b:/g/personal/transparencia_ieeg_org_mx/EbUjhH_CjSBPtn6nHC-Dd6ABYqv_fmzvsRXZYk06pB2gag?e=JWE28B")</f>
        <v>https://ieeg-my.sharepoint.com/:b:/g/personal/transparencia_ieeg_org_mx/EbUjhH_CjSBPtn6nHC-Dd6ABYqv_fmzvsRXZYk06pB2gag?e=JWE28B</v>
      </c>
    </row>
    <row r="32" spans="1:12" x14ac:dyDescent="0.25">
      <c r="A32" s="3">
        <v>29</v>
      </c>
      <c r="B32" s="4">
        <v>45747</v>
      </c>
      <c r="C32" s="3" t="s">
        <v>556</v>
      </c>
      <c r="D32" s="3" t="s">
        <v>291</v>
      </c>
      <c r="E32" s="7" t="str">
        <f>HYPERLINK("https://ieeg-my.sharepoint.com/:b:/g/personal/transparencia_ieeg_org_mx/EaTr07NR16ZHps-rzid84CQBHKYAiDoLasz7bgg3IEoOhw?e=LnaKMl")</f>
        <v>https://ieeg-my.sharepoint.com/:b:/g/personal/transparencia_ieeg_org_mx/EaTr07NR16ZHps-rzid84CQBHKYAiDoLasz7bgg3IEoOhw?e=LnaKMl</v>
      </c>
      <c r="F32" s="3"/>
      <c r="G32" s="3">
        <v>3691.85</v>
      </c>
      <c r="H32" s="3">
        <v>3691.85</v>
      </c>
      <c r="I32" s="4">
        <v>45747</v>
      </c>
      <c r="J32" s="4">
        <v>45747</v>
      </c>
      <c r="K32" s="5">
        <v>9024</v>
      </c>
      <c r="L32" s="7" t="str">
        <f>HYPERLINK("https://ieeg-my.sharepoint.com/:b:/g/personal/transparencia_ieeg_org_mx/EXpChD76Fj1An829vfHUookBRQRFkPXhR_q9r6id8NtpbA?e=CeYiG0")</f>
        <v>https://ieeg-my.sharepoint.com/:b:/g/personal/transparencia_ieeg_org_mx/EXpChD76Fj1An829vfHUookBRQRFkPXhR_q9r6id8NtpbA?e=CeYiG0</v>
      </c>
    </row>
    <row r="33" spans="1:12" x14ac:dyDescent="0.25">
      <c r="A33" s="3">
        <v>30</v>
      </c>
      <c r="B33" s="4">
        <v>45359</v>
      </c>
      <c r="C33" s="3" t="s">
        <v>557</v>
      </c>
      <c r="D33" s="3" t="s">
        <v>251</v>
      </c>
      <c r="E33" s="7" t="str">
        <f>HYPERLINK("https://ieeg-my.sharepoint.com/:b:/g/personal/transparencia_ieeg_org_mx/EQvaB_kuKOxPlUL1nqziQ-8BTkXmvjUlhR8fRwj7w8JKZA?e=76swKs")</f>
        <v>https://ieeg-my.sharepoint.com/:b:/g/personal/transparencia_ieeg_org_mx/EQvaB_kuKOxPlUL1nqziQ-8BTkXmvjUlhR8fRwj7w8JKZA?e=76swKs</v>
      </c>
      <c r="F33" s="3"/>
      <c r="G33" s="3">
        <v>21383.62</v>
      </c>
      <c r="H33" s="3">
        <v>21383.62</v>
      </c>
      <c r="I33" s="4">
        <v>45723</v>
      </c>
      <c r="J33" s="4">
        <v>45754</v>
      </c>
      <c r="K33" s="5">
        <v>1501</v>
      </c>
      <c r="L33" s="7" t="str">
        <f>HYPERLINK("https://ieeg-my.sharepoint.com/:b:/g/personal/transparencia_ieeg_org_mx/EegMdbZUMjFFrcCHZeHiXuUBKoilKgo8JavTiP4YsN5g4g?e=P3paBI")</f>
        <v>https://ieeg-my.sharepoint.com/:b:/g/personal/transparencia_ieeg_org_mx/EegMdbZUMjFFrcCHZeHiXuUBKoilKgo8JavTiP4YsN5g4g?e=P3paBI</v>
      </c>
    </row>
    <row r="34" spans="1:12" x14ac:dyDescent="0.25">
      <c r="A34" s="3">
        <v>31</v>
      </c>
      <c r="B34" s="4">
        <v>45667</v>
      </c>
      <c r="C34" s="3" t="s">
        <v>558</v>
      </c>
      <c r="D34" s="3" t="s">
        <v>253</v>
      </c>
      <c r="E34" s="7" t="str">
        <f>HYPERLINK("https://ieeg-my.sharepoint.com/:b:/g/personal/transparencia_ieeg_org_mx/EYtE1pjY6D5KoDjMHcVf9sUBhaFrdKd5AhT8Z81v32ON5g?e=fodnPL")</f>
        <v>https://ieeg-my.sharepoint.com/:b:/g/personal/transparencia_ieeg_org_mx/EYtE1pjY6D5KoDjMHcVf9sUBhaFrdKd5AhT8Z81v32ON5g?e=fodnPL</v>
      </c>
      <c r="F34" s="3"/>
      <c r="G34" s="3">
        <v>62640</v>
      </c>
      <c r="H34" s="3">
        <v>62640</v>
      </c>
      <c r="I34" s="4">
        <v>45667</v>
      </c>
      <c r="J34" s="4">
        <v>45747</v>
      </c>
      <c r="K34" s="5">
        <v>8048</v>
      </c>
      <c r="L34" s="7" t="str">
        <f>HYPERLINK("https://ieeg-my.sharepoint.com/:b:/g/personal/transparencia_ieeg_org_mx/EUKD67rhvfhOhiquxzMHdAEBlnWmT4o7j79SdQBHmHTimw?e=X3ebXP")</f>
        <v>https://ieeg-my.sharepoint.com/:b:/g/personal/transparencia_ieeg_org_mx/EUKD67rhvfhOhiquxzMHdAEBlnWmT4o7j79SdQBHmHTimw?e=X3ebXP</v>
      </c>
    </row>
    <row r="35" spans="1:12" x14ac:dyDescent="0.25">
      <c r="A35" s="3">
        <v>32</v>
      </c>
      <c r="B35" s="4">
        <v>45667</v>
      </c>
      <c r="C35" s="3" t="s">
        <v>559</v>
      </c>
      <c r="D35" s="3" t="s">
        <v>253</v>
      </c>
      <c r="E35" s="7" t="str">
        <f>HYPERLINK("https://ieeg-my.sharepoint.com/:b:/g/personal/transparencia_ieeg_org_mx/EXWBB_elKjpDt5MgIGoirvUBhAEgLjypY7jh7GVA0B9Dag?e=1EfDGV")</f>
        <v>https://ieeg-my.sharepoint.com/:b:/g/personal/transparencia_ieeg_org_mx/EXWBB_elKjpDt5MgIGoirvUBhAEgLjypY7jh7GVA0B9Dag?e=1EfDGV</v>
      </c>
      <c r="F35" s="3"/>
      <c r="G35" s="3">
        <v>59940.02</v>
      </c>
      <c r="H35" s="3">
        <v>59940.02</v>
      </c>
      <c r="I35" s="4">
        <v>45667</v>
      </c>
      <c r="J35" s="4">
        <v>45747</v>
      </c>
      <c r="K35" s="5">
        <v>8049</v>
      </c>
      <c r="L35" s="7" t="str">
        <f>HYPERLINK("https://ieeg-my.sharepoint.com/:b:/g/personal/transparencia_ieeg_org_mx/ESaBcHRzZixPpCJMxfBoTf0BLkcOFr5HDsf4nHRTGqmLxA?e=6bVd9w")</f>
        <v>https://ieeg-my.sharepoint.com/:b:/g/personal/transparencia_ieeg_org_mx/ESaBcHRzZixPpCJMxfBoTf0BLkcOFr5HDsf4nHRTGqmLxA?e=6bVd9w</v>
      </c>
    </row>
    <row r="36" spans="1:12" x14ac:dyDescent="0.25">
      <c r="A36" s="3">
        <v>33</v>
      </c>
      <c r="B36" s="4">
        <v>45695</v>
      </c>
      <c r="C36" s="3" t="s">
        <v>560</v>
      </c>
      <c r="D36" s="3" t="s">
        <v>251</v>
      </c>
      <c r="E36" s="7" t="str">
        <f>HYPERLINK("https://ieeg-my.sharepoint.com/:b:/g/personal/transparencia_ieeg_org_mx/EcNaCD6yXipEn83FXG3V4AwBknoIrC-Cn4nI-iUzlKdmzQ?e=9isW5L")</f>
        <v>https://ieeg-my.sharepoint.com/:b:/g/personal/transparencia_ieeg_org_mx/EcNaCD6yXipEn83FXG3V4AwBknoIrC-Cn4nI-iUzlKdmzQ?e=9isW5L</v>
      </c>
      <c r="F36" s="3"/>
      <c r="G36" s="3">
        <v>14579.73</v>
      </c>
      <c r="H36" s="3">
        <v>14579.73</v>
      </c>
      <c r="I36" s="4">
        <v>45329</v>
      </c>
      <c r="J36" s="4">
        <v>45358</v>
      </c>
      <c r="K36" s="3" t="s">
        <v>561</v>
      </c>
      <c r="L36" s="7" t="str">
        <f>HYPERLINK("https://ieeg-my.sharepoint.com/:b:/g/personal/transparencia_ieeg_org_mx/EVbPDT4rghVEpTyzPL9cY2MBThD5g7p2dVZwVMoJs0za-A?e=IXa9x8")</f>
        <v>https://ieeg-my.sharepoint.com/:b:/g/personal/transparencia_ieeg_org_mx/EVbPDT4rghVEpTyzPL9cY2MBThD5g7p2dVZwVMoJs0za-A?e=IXa9x8</v>
      </c>
    </row>
    <row r="37" spans="1:12" x14ac:dyDescent="0.25">
      <c r="A37" s="3">
        <v>34</v>
      </c>
      <c r="B37" s="4">
        <v>45695</v>
      </c>
      <c r="C37" s="3" t="s">
        <v>562</v>
      </c>
      <c r="D37" s="3" t="s">
        <v>251</v>
      </c>
      <c r="E37" s="7" t="str">
        <f>HYPERLINK("https://ieeg-my.sharepoint.com/:b:/g/personal/transparencia_ieeg_org_mx/EU47pF0wD1BKtiCnozj_C8ABYmBj_3FUoNQDZqY9BZymfg?e=6VH1ah")</f>
        <v>https://ieeg-my.sharepoint.com/:b:/g/personal/transparencia_ieeg_org_mx/EU47pF0wD1BKtiCnozj_C8ABYmBj_3FUoNQDZqY9BZymfg?e=6VH1ah</v>
      </c>
      <c r="F37" s="3"/>
      <c r="G37" s="3">
        <v>34312.800000000003</v>
      </c>
      <c r="H37" s="3">
        <v>34312.800000000003</v>
      </c>
      <c r="I37" s="4">
        <v>45329</v>
      </c>
      <c r="J37" s="4">
        <v>45358</v>
      </c>
      <c r="K37" s="5">
        <v>363</v>
      </c>
      <c r="L37" s="7" t="str">
        <f>HYPERLINK("https://ieeg-my.sharepoint.com/:b:/g/personal/transparencia_ieeg_org_mx/EQZfNIb6MHlFpxSeher162MBZw5k4QYbU-1RjZ57qWYSoQ?e=5Y7gV7")</f>
        <v>https://ieeg-my.sharepoint.com/:b:/g/personal/transparencia_ieeg_org_mx/EQZfNIb6MHlFpxSeher162MBZw5k4QYbU-1RjZ57qWYSoQ?e=5Y7gV7</v>
      </c>
    </row>
    <row r="38" spans="1:12" x14ac:dyDescent="0.25">
      <c r="A38" s="3">
        <v>35</v>
      </c>
      <c r="B38" s="4">
        <v>45695</v>
      </c>
      <c r="C38" s="3" t="s">
        <v>563</v>
      </c>
      <c r="D38" s="3" t="s">
        <v>251</v>
      </c>
      <c r="E38" s="7" t="str">
        <f>HYPERLINK("https://ieeg-my.sharepoint.com/:b:/g/personal/transparencia_ieeg_org_mx/EYEZ95aPepBBn58WYW3ljl8BJp_BV0tM-SeAVUvtyH5XvQ?e=wkqocH")</f>
        <v>https://ieeg-my.sharepoint.com/:b:/g/personal/transparencia_ieeg_org_mx/EYEZ95aPepBBn58WYW3ljl8BJp_BV0tM-SeAVUvtyH5XvQ?e=wkqocH</v>
      </c>
      <c r="F38" s="3"/>
      <c r="G38" s="3">
        <v>15346.8</v>
      </c>
      <c r="H38" s="3">
        <v>15346.8</v>
      </c>
      <c r="I38" s="4">
        <v>45329</v>
      </c>
      <c r="J38" s="4">
        <v>45358</v>
      </c>
      <c r="K38" s="3" t="s">
        <v>564</v>
      </c>
      <c r="L38" s="7" t="str">
        <f>HYPERLINK("https://ieeg-my.sharepoint.com/:b:/g/personal/transparencia_ieeg_org_mx/EQUypdBuAV1BoJ1ExeR3OJQBp5S51q3gcG60sZOUaJOCWQ?e=BSFcRy")</f>
        <v>https://ieeg-my.sharepoint.com/:b:/g/personal/transparencia_ieeg_org_mx/EQUypdBuAV1BoJ1ExeR3OJQBp5S51q3gcG60sZOUaJOCWQ?e=BSFcRy</v>
      </c>
    </row>
    <row r="39" spans="1:12" x14ac:dyDescent="0.25">
      <c r="A39" s="3">
        <v>36</v>
      </c>
      <c r="B39" s="4">
        <v>45695</v>
      </c>
      <c r="C39" s="3" t="s">
        <v>565</v>
      </c>
      <c r="D39" s="3" t="s">
        <v>251</v>
      </c>
      <c r="E39" s="7" t="str">
        <f>HYPERLINK("https://ieeg-my.sharepoint.com/:b:/g/personal/transparencia_ieeg_org_mx/Ed9wfvpZi5VGhA0tdyeZUQIBohG5r-4-DRB6Jpu8KKEWFQ?e=BENkhw")</f>
        <v>https://ieeg-my.sharepoint.com/:b:/g/personal/transparencia_ieeg_org_mx/Ed9wfvpZi5VGhA0tdyeZUQIBohG5r-4-DRB6Jpu8KKEWFQ?e=BENkhw</v>
      </c>
      <c r="F39" s="3"/>
      <c r="G39" s="3">
        <v>15000</v>
      </c>
      <c r="H39" s="3">
        <v>15000</v>
      </c>
      <c r="I39" s="4">
        <v>45329</v>
      </c>
      <c r="J39" s="4">
        <v>45358</v>
      </c>
      <c r="K39" s="5">
        <v>37207</v>
      </c>
      <c r="L39" s="7" t="str">
        <f>HYPERLINK("https://ieeg-my.sharepoint.com/:b:/g/personal/transparencia_ieeg_org_mx/EbCusNB5Po5MiK33RFBFTdYBLN6rDjnd_Y198kjEqYGmFw?e=HIK6Ug")</f>
        <v>https://ieeg-my.sharepoint.com/:b:/g/personal/transparencia_ieeg_org_mx/EbCusNB5Po5MiK33RFBFTdYBLN6rDjnd_Y198kjEqYGmFw?e=HIK6Ug</v>
      </c>
    </row>
    <row r="40" spans="1:12" x14ac:dyDescent="0.25">
      <c r="A40" s="3">
        <v>37</v>
      </c>
      <c r="B40" s="4">
        <v>45695</v>
      </c>
      <c r="C40" s="3" t="s">
        <v>566</v>
      </c>
      <c r="D40" s="3" t="s">
        <v>251</v>
      </c>
      <c r="E40" s="7" t="str">
        <f>HYPERLINK("https://ieeg-my.sharepoint.com/:b:/g/personal/transparencia_ieeg_org_mx/ETWnDShjQKFApIqf-2PqZOwBxyUKc_f5JqyWsWB_R3BBAA?e=6e1PDg")</f>
        <v>https://ieeg-my.sharepoint.com/:b:/g/personal/transparencia_ieeg_org_mx/ETWnDShjQKFApIqf-2PqZOwBxyUKc_f5JqyWsWB_R3BBAA?e=6e1PDg</v>
      </c>
      <c r="F40" s="3"/>
      <c r="G40" s="3">
        <v>20880</v>
      </c>
      <c r="H40" s="3">
        <v>20880</v>
      </c>
      <c r="I40" s="4">
        <v>45329</v>
      </c>
      <c r="J40" s="4">
        <v>45358</v>
      </c>
      <c r="K40" s="5">
        <v>156</v>
      </c>
      <c r="L40" s="7" t="str">
        <f>HYPERLINK("https://ieeg-my.sharepoint.com/:b:/g/personal/transparencia_ieeg_org_mx/EWiDwFvBhYFHgIPV5F_FVz4B-mr0i6M4OyUuNtW5AE5bIw?e=ht0mm1")</f>
        <v>https://ieeg-my.sharepoint.com/:b:/g/personal/transparencia_ieeg_org_mx/EWiDwFvBhYFHgIPV5F_FVz4B-mr0i6M4OyUuNtW5AE5bIw?e=ht0mm1</v>
      </c>
    </row>
    <row r="41" spans="1:12" x14ac:dyDescent="0.25">
      <c r="A41" s="3">
        <v>38</v>
      </c>
      <c r="B41" s="4">
        <v>45695</v>
      </c>
      <c r="C41" s="3" t="s">
        <v>567</v>
      </c>
      <c r="D41" s="3" t="s">
        <v>251</v>
      </c>
      <c r="E41" s="7" t="str">
        <f>HYPERLINK("https://ieeg-my.sharepoint.com/:b:/g/personal/transparencia_ieeg_org_mx/EfcFcyIgC5FFr9Mk9QCxVxYBiey_Zl8eUEWAUHosnvcjeg?e=Ycgdng")</f>
        <v>https://ieeg-my.sharepoint.com/:b:/g/personal/transparencia_ieeg_org_mx/EfcFcyIgC5FFr9Mk9QCxVxYBiey_Zl8eUEWAUHosnvcjeg?e=Ycgdng</v>
      </c>
      <c r="F41" s="3"/>
      <c r="G41" s="3">
        <v>15660</v>
      </c>
      <c r="H41" s="3">
        <v>15660</v>
      </c>
      <c r="I41" s="4">
        <v>45329</v>
      </c>
      <c r="J41" s="4">
        <v>45358</v>
      </c>
      <c r="K41" s="3" t="s">
        <v>568</v>
      </c>
      <c r="L41" s="7" t="str">
        <f>HYPERLINK("https://ieeg-my.sharepoint.com/:b:/g/personal/transparencia_ieeg_org_mx/EbAXnpik2MtNhY5yfHQVn4MBR_6CUSGfgeLRk9aXoAAXHQ?e=PODHdR")</f>
        <v>https://ieeg-my.sharepoint.com/:b:/g/personal/transparencia_ieeg_org_mx/EbAXnpik2MtNhY5yfHQVn4MBR_6CUSGfgeLRk9aXoAAXHQ?e=PODHdR</v>
      </c>
    </row>
    <row r="42" spans="1:12" x14ac:dyDescent="0.25">
      <c r="A42" s="3">
        <v>39</v>
      </c>
      <c r="B42" s="4">
        <v>45695</v>
      </c>
      <c r="C42" s="3" t="s">
        <v>569</v>
      </c>
      <c r="D42" s="3" t="s">
        <v>251</v>
      </c>
      <c r="E42" s="7" t="str">
        <f>HYPERLINK("https://ieeg-my.sharepoint.com/:b:/g/personal/transparencia_ieeg_org_mx/EYGIXeyiE_NGpdzovzrbl28BMFoDbhWLDmj9Pi1n_sV1KQ?e=XYUGsQ")</f>
        <v>https://ieeg-my.sharepoint.com/:b:/g/personal/transparencia_ieeg_org_mx/EYGIXeyiE_NGpdzovzrbl28BMFoDbhWLDmj9Pi1n_sV1KQ?e=XYUGsQ</v>
      </c>
      <c r="F42" s="3"/>
      <c r="G42" s="3">
        <v>17400</v>
      </c>
      <c r="H42" s="3">
        <v>17400</v>
      </c>
      <c r="I42" s="4">
        <v>45329</v>
      </c>
      <c r="J42" s="4">
        <v>45358</v>
      </c>
      <c r="K42" s="5" t="s">
        <v>570</v>
      </c>
      <c r="L42" s="7" t="str">
        <f>HYPERLINK("https://ieeg-my.sharepoint.com/:b:/g/personal/transparencia_ieeg_org_mx/EY5tbjWoa45JjDCcSIXeoNsB8kygtndLAQws7ZeGvs6I3w?e=D3TrmU")</f>
        <v>https://ieeg-my.sharepoint.com/:b:/g/personal/transparencia_ieeg_org_mx/EY5tbjWoa45JjDCcSIXeoNsB8kygtndLAQws7ZeGvs6I3w?e=D3TrmU</v>
      </c>
    </row>
    <row r="43" spans="1:12" x14ac:dyDescent="0.25">
      <c r="A43" s="3">
        <v>40</v>
      </c>
      <c r="B43" s="4">
        <v>45695</v>
      </c>
      <c r="C43" s="3" t="s">
        <v>571</v>
      </c>
      <c r="D43" s="3" t="s">
        <v>251</v>
      </c>
      <c r="E43" s="7" t="str">
        <f>HYPERLINK("https://ieeg-my.sharepoint.com/:b:/g/personal/transparencia_ieeg_org_mx/EfdghAO0LV1Csi12jV4ti3gBsXXcaxHkukfn-2cGpGbCdw?e=Rts5vn")</f>
        <v>https://ieeg-my.sharepoint.com/:b:/g/personal/transparencia_ieeg_org_mx/EfdghAO0LV1Csi12jV4ti3gBsXXcaxHkukfn-2cGpGbCdw?e=Rts5vn</v>
      </c>
      <c r="F43" s="3"/>
      <c r="G43" s="3">
        <v>17400</v>
      </c>
      <c r="H43" s="3">
        <v>17400</v>
      </c>
      <c r="I43" s="4">
        <v>45329</v>
      </c>
      <c r="J43" s="4">
        <v>45358</v>
      </c>
      <c r="K43" s="5" t="s">
        <v>572</v>
      </c>
      <c r="L43" s="7" t="str">
        <f>HYPERLINK("https://ieeg-my.sharepoint.com/:b:/g/personal/transparencia_ieeg_org_mx/EeNiDw_orvlPm1WPzQo6zQ8BranWUlJcysGOGA64yAsbIw?e=d1Foar")</f>
        <v>https://ieeg-my.sharepoint.com/:b:/g/personal/transparencia_ieeg_org_mx/EeNiDw_orvlPm1WPzQo6zQ8BranWUlJcysGOGA64yAsbIw?e=d1Foar</v>
      </c>
    </row>
    <row r="44" spans="1:12" x14ac:dyDescent="0.25">
      <c r="A44" s="3">
        <v>41</v>
      </c>
      <c r="B44" s="4">
        <v>45695</v>
      </c>
      <c r="C44" s="3" t="s">
        <v>573</v>
      </c>
      <c r="D44" s="3" t="s">
        <v>251</v>
      </c>
      <c r="E44" s="7" t="str">
        <f>HYPERLINK("https://ieeg-my.sharepoint.com/:b:/g/personal/transparencia_ieeg_org_mx/EYrRpiyuRMlAq-3Ly-jgANEBRkffdg6Z1q_vdC9wKvakTA?e=WY4Kh0")</f>
        <v>https://ieeg-my.sharepoint.com/:b:/g/personal/transparencia_ieeg_org_mx/EYrRpiyuRMlAq-3Ly-jgANEBRkffdg6Z1q_vdC9wKvakTA?e=WY4Kh0</v>
      </c>
      <c r="F44" s="3"/>
      <c r="G44" s="3">
        <v>15000</v>
      </c>
      <c r="H44" s="3">
        <v>15000</v>
      </c>
      <c r="I44" s="4">
        <v>45329</v>
      </c>
      <c r="J44" s="4">
        <v>45358</v>
      </c>
      <c r="K44" s="5">
        <v>99</v>
      </c>
      <c r="L44" s="7" t="str">
        <f>HYPERLINK("https://ieeg-my.sharepoint.com/:b:/g/personal/transparencia_ieeg_org_mx/EQbTj7BaHVJDgexdHevIAlUBnjP1tq3ARj1k6J682WqYHA?e=UdeNSh")</f>
        <v>https://ieeg-my.sharepoint.com/:b:/g/personal/transparencia_ieeg_org_mx/EQbTj7BaHVJDgexdHevIAlUBnjP1tq3ARj1k6J682WqYHA?e=UdeNSh</v>
      </c>
    </row>
    <row r="45" spans="1:12" x14ac:dyDescent="0.25">
      <c r="A45" s="3">
        <v>42</v>
      </c>
      <c r="B45" s="4">
        <v>45695</v>
      </c>
      <c r="C45" s="3" t="s">
        <v>574</v>
      </c>
      <c r="D45" s="3" t="s">
        <v>251</v>
      </c>
      <c r="E45" s="7" t="str">
        <f>HYPERLINK("https://ieeg-my.sharepoint.com/:b:/g/personal/transparencia_ieeg_org_mx/ES12VDWdV45DueRphdAC4uMBOd4tF5S0FwIIWT24sE1EYA?e=mP4gFM")</f>
        <v>https://ieeg-my.sharepoint.com/:b:/g/personal/transparencia_ieeg_org_mx/ES12VDWdV45DueRphdAC4uMBOd4tF5S0FwIIWT24sE1EYA?e=mP4gFM</v>
      </c>
      <c r="F45" s="3"/>
      <c r="G45" s="3">
        <v>28206.799999999999</v>
      </c>
      <c r="H45" s="3">
        <v>28206.799999999999</v>
      </c>
      <c r="I45" s="4">
        <v>45329</v>
      </c>
      <c r="J45" s="4">
        <v>45358</v>
      </c>
      <c r="K45" s="5" t="s">
        <v>575</v>
      </c>
      <c r="L45" s="7" t="str">
        <f>HYPERLINK("https://ieeg-my.sharepoint.com/:b:/g/personal/transparencia_ieeg_org_mx/EXy93Wb10X5Mh8pRaksWjvwB_4WIqmKJjL1VGTbVuQAGpg?e=MU0QLr")</f>
        <v>https://ieeg-my.sharepoint.com/:b:/g/personal/transparencia_ieeg_org_mx/EXy93Wb10X5Mh8pRaksWjvwB_4WIqmKJjL1VGTbVuQAGpg?e=MU0QLr</v>
      </c>
    </row>
    <row r="46" spans="1:12" x14ac:dyDescent="0.25">
      <c r="A46" s="3">
        <v>43</v>
      </c>
      <c r="B46" s="4">
        <v>45695</v>
      </c>
      <c r="C46" s="3" t="s">
        <v>576</v>
      </c>
      <c r="D46" s="3" t="s">
        <v>251</v>
      </c>
      <c r="E46" s="7" t="str">
        <f>HYPERLINK("https://ieeg-my.sharepoint.com/:b:/g/personal/transparencia_ieeg_org_mx/Ea0-QSyB73NEggti_EtMzrUBT_TMvivgetmUvF8KeXrniQ?e=wDsy6G")</f>
        <v>https://ieeg-my.sharepoint.com/:b:/g/personal/transparencia_ieeg_org_mx/Ea0-QSyB73NEggti_EtMzrUBT_TMvivgetmUvF8KeXrniQ?e=wDsy6G</v>
      </c>
      <c r="F46" s="3"/>
      <c r="G46" s="3">
        <v>29000</v>
      </c>
      <c r="H46" s="3">
        <v>29000</v>
      </c>
      <c r="I46" s="4">
        <v>45329</v>
      </c>
      <c r="J46" s="4">
        <v>45358</v>
      </c>
      <c r="K46" s="5">
        <v>47043</v>
      </c>
      <c r="L46" s="7" t="str">
        <f>HYPERLINK("https://ieeg-my.sharepoint.com/:b:/g/personal/transparencia_ieeg_org_mx/Ecp0mGha03FIkGzg9VWOu60B6nCDUc6rdrLjzIbq_bCPiA?e=5ouqdw")</f>
        <v>https://ieeg-my.sharepoint.com/:b:/g/personal/transparencia_ieeg_org_mx/Ecp0mGha03FIkGzg9VWOu60B6nCDUc6rdrLjzIbq_bCPiA?e=5ouqdw</v>
      </c>
    </row>
    <row r="47" spans="1:12" x14ac:dyDescent="0.25">
      <c r="A47" s="3">
        <v>44</v>
      </c>
      <c r="B47" s="4">
        <v>45695</v>
      </c>
      <c r="C47" s="3" t="s">
        <v>577</v>
      </c>
      <c r="D47" s="3" t="s">
        <v>251</v>
      </c>
      <c r="E47" s="7" t="str">
        <f>HYPERLINK("https://ieeg-my.sharepoint.com/:b:/g/personal/transparencia_ieeg_org_mx/EUJv-vC4awRKkbn6EIFqQx4BhxbDGJ6uL6Q3_QucJsnehQ?e=LBtbTL")</f>
        <v>https://ieeg-my.sharepoint.com/:b:/g/personal/transparencia_ieeg_org_mx/EUJv-vC4awRKkbn6EIFqQx4BhxbDGJ6uL6Q3_QucJsnehQ?e=LBtbTL</v>
      </c>
      <c r="F47" s="3"/>
      <c r="G47" s="3">
        <v>16240</v>
      </c>
      <c r="H47" s="3">
        <v>16240</v>
      </c>
      <c r="I47" s="4">
        <v>45329</v>
      </c>
      <c r="J47" s="4">
        <v>45358</v>
      </c>
      <c r="K47" s="5" t="s">
        <v>578</v>
      </c>
      <c r="L47" s="7" t="str">
        <f>HYPERLINK("https://ieeg-my.sharepoint.com/:b:/g/personal/transparencia_ieeg_org_mx/EfgFJalAHSNLnuk5uom7aXkBtOtjUJRWt83O8cUWXERW_g?e=emvaiR")</f>
        <v>https://ieeg-my.sharepoint.com/:b:/g/personal/transparencia_ieeg_org_mx/EfgFJalAHSNLnuk5uom7aXkBtOtjUJRWt83O8cUWXERW_g?e=emvaiR</v>
      </c>
    </row>
    <row r="48" spans="1:12" x14ac:dyDescent="0.25">
      <c r="A48" s="3">
        <v>45</v>
      </c>
      <c r="B48" s="4">
        <v>45695</v>
      </c>
      <c r="C48" s="3" t="s">
        <v>579</v>
      </c>
      <c r="D48" s="3" t="s">
        <v>251</v>
      </c>
      <c r="E48" s="7" t="str">
        <f>HYPERLINK("https://ieeg-my.sharepoint.com/:b:/g/personal/transparencia_ieeg_org_mx/EfPOWHpSYDZChnBiGLPIxwcBzUxG8RNexCk6vrg1L09poA?e=PHKAQW")</f>
        <v>https://ieeg-my.sharepoint.com/:b:/g/personal/transparencia_ieeg_org_mx/EfPOWHpSYDZChnBiGLPIxwcBzUxG8RNexCk6vrg1L09poA?e=PHKAQW</v>
      </c>
      <c r="F48" s="3"/>
      <c r="G48" s="3">
        <v>11600</v>
      </c>
      <c r="H48" s="3">
        <v>11600</v>
      </c>
      <c r="I48" s="4">
        <v>45329</v>
      </c>
      <c r="J48" s="4">
        <v>45358</v>
      </c>
      <c r="K48" s="5" t="s">
        <v>580</v>
      </c>
      <c r="L48" s="7" t="str">
        <f>HYPERLINK("https://ieeg-my.sharepoint.com/:b:/g/personal/transparencia_ieeg_org_mx/EVxyXmCAtIdFkJicqx3Sy5YBYffMWr2En7pciGtHn8iA8w?e=LvLvC7")</f>
        <v>https://ieeg-my.sharepoint.com/:b:/g/personal/transparencia_ieeg_org_mx/EVxyXmCAtIdFkJicqx3Sy5YBYffMWr2En7pciGtHn8iA8w?e=LvLvC7</v>
      </c>
    </row>
    <row r="49" spans="1:12" x14ac:dyDescent="0.25">
      <c r="A49" s="3">
        <v>46</v>
      </c>
      <c r="B49" s="4">
        <v>45695</v>
      </c>
      <c r="C49" s="3" t="s">
        <v>581</v>
      </c>
      <c r="D49" s="3" t="s">
        <v>251</v>
      </c>
      <c r="E49" s="7" t="str">
        <f>HYPERLINK("https://ieeg-my.sharepoint.com/:b:/g/personal/transparencia_ieeg_org_mx/ETRjHlDCQFZHjWOTLIEtCxcBpEJeenuOu9Y6TF5nim4yWQ?e=3igSqj")</f>
        <v>https://ieeg-my.sharepoint.com/:b:/g/personal/transparencia_ieeg_org_mx/ETRjHlDCQFZHjWOTLIEtCxcBpEJeenuOu9Y6TF5nim4yWQ?e=3igSqj</v>
      </c>
      <c r="F49" s="3"/>
      <c r="G49" s="3">
        <v>11600</v>
      </c>
      <c r="H49" s="3">
        <v>11600</v>
      </c>
      <c r="I49" s="4">
        <v>45329</v>
      </c>
      <c r="J49" s="4">
        <v>45358</v>
      </c>
      <c r="K49" s="5" t="s">
        <v>582</v>
      </c>
      <c r="L49" s="7" t="str">
        <f>HYPERLINK("https://ieeg-my.sharepoint.com/:b:/g/personal/transparencia_ieeg_org_mx/Eat2LxLoJoZPpgy3wiGwhlsBOA6Tb2Bl3RNuk1HZKBYqfw?e=YiwHbG")</f>
        <v>https://ieeg-my.sharepoint.com/:b:/g/personal/transparencia_ieeg_org_mx/Eat2LxLoJoZPpgy3wiGwhlsBOA6Tb2Bl3RNuk1HZKBYqfw?e=YiwHbG</v>
      </c>
    </row>
    <row r="50" spans="1:12" x14ac:dyDescent="0.25">
      <c r="A50" s="3">
        <v>47</v>
      </c>
      <c r="B50" s="4">
        <v>45695</v>
      </c>
      <c r="C50" s="3" t="s">
        <v>583</v>
      </c>
      <c r="D50" s="3" t="s">
        <v>251</v>
      </c>
      <c r="E50" s="7" t="str">
        <f>HYPERLINK("https://ieeg-my.sharepoint.com/:b:/g/personal/transparencia_ieeg_org_mx/EcCCI4_vu_dHqDNbF6iNxFkBC-H9mm4-ASGQ9qZLLsRRlg?e=YLOhsy")</f>
        <v>https://ieeg-my.sharepoint.com/:b:/g/personal/transparencia_ieeg_org_mx/EcCCI4_vu_dHqDNbF6iNxFkBC-H9mm4-ASGQ9qZLLsRRlg?e=YLOhsy</v>
      </c>
      <c r="F50" s="3"/>
      <c r="G50" s="3">
        <v>21886</v>
      </c>
      <c r="H50" s="3">
        <v>21886</v>
      </c>
      <c r="I50" s="4">
        <v>45329</v>
      </c>
      <c r="J50" s="4">
        <v>45358</v>
      </c>
      <c r="K50" s="5">
        <v>1529</v>
      </c>
      <c r="L50" s="7" t="str">
        <f>HYPERLINK("https://ieeg-my.sharepoint.com/:b:/g/personal/transparencia_ieeg_org_mx/EaO5YnacpTtEmaoK-uInrCUBrT7gMQ1HRNXpaab_2WN_oQ?e=Chs7ai")</f>
        <v>https://ieeg-my.sharepoint.com/:b:/g/personal/transparencia_ieeg_org_mx/EaO5YnacpTtEmaoK-uInrCUBrT7gMQ1HRNXpaab_2WN_oQ?e=Chs7ai</v>
      </c>
    </row>
    <row r="51" spans="1:12" x14ac:dyDescent="0.25">
      <c r="A51" s="3">
        <v>48</v>
      </c>
      <c r="B51" s="4">
        <v>45695</v>
      </c>
      <c r="C51" s="3" t="s">
        <v>584</v>
      </c>
      <c r="D51" s="3" t="s">
        <v>251</v>
      </c>
      <c r="E51" s="7" t="str">
        <f>HYPERLINK("https://ieeg-my.sharepoint.com/:b:/g/personal/transparencia_ieeg_org_mx/EeeE97m_M85EtQC3J3-Sr2IBaIozTdJrk6ttLkpbnfD6cw?e=XDOYDj")</f>
        <v>https://ieeg-my.sharepoint.com/:b:/g/personal/transparencia_ieeg_org_mx/EeeE97m_M85EtQC3J3-Sr2IBaIozTdJrk6ttLkpbnfD6cw?e=XDOYDj</v>
      </c>
      <c r="F51" s="3"/>
      <c r="G51" s="3">
        <v>13920</v>
      </c>
      <c r="H51" s="3">
        <v>13920</v>
      </c>
      <c r="I51" s="4">
        <v>45329</v>
      </c>
      <c r="J51" s="4">
        <v>45358</v>
      </c>
      <c r="K51" s="5" t="s">
        <v>585</v>
      </c>
      <c r="L51" s="7" t="str">
        <f>HYPERLINK("https://ieeg-my.sharepoint.com/:b:/g/personal/transparencia_ieeg_org_mx/EanggeGpRfVAh_FocJz7n-wBfQ_6ma1a7HmJzxDbLP3tEA?e=LZSXZO")</f>
        <v>https://ieeg-my.sharepoint.com/:b:/g/personal/transparencia_ieeg_org_mx/EanggeGpRfVAh_FocJz7n-wBfQ_6ma1a7HmJzxDbLP3tEA?e=LZSXZO</v>
      </c>
    </row>
    <row r="52" spans="1:12" x14ac:dyDescent="0.25">
      <c r="A52" s="3">
        <v>49</v>
      </c>
      <c r="B52" s="4">
        <v>45695</v>
      </c>
      <c r="C52" s="3" t="s">
        <v>586</v>
      </c>
      <c r="D52" s="3" t="s">
        <v>251</v>
      </c>
      <c r="E52" s="7" t="str">
        <f>HYPERLINK("https://ieeg-my.sharepoint.com/:b:/g/personal/transparencia_ieeg_org_mx/Ef7o35OPoPpLvxyqma6XwtEB6Zn5IH55WxxRbvGOf9ilYQ?e=eLHIcV")</f>
        <v>https://ieeg-my.sharepoint.com/:b:/g/personal/transparencia_ieeg_org_mx/Ef7o35OPoPpLvxyqma6XwtEB6Zn5IH55WxxRbvGOf9ilYQ?e=eLHIcV</v>
      </c>
      <c r="F52" s="3"/>
      <c r="G52" s="3">
        <v>15000</v>
      </c>
      <c r="H52" s="3">
        <v>15000</v>
      </c>
      <c r="I52" s="4">
        <v>45329</v>
      </c>
      <c r="J52" s="4">
        <v>45358</v>
      </c>
      <c r="K52" s="5">
        <v>611</v>
      </c>
      <c r="L52" s="7" t="str">
        <f>HYPERLINK("https://ieeg-my.sharepoint.com/:b:/g/personal/transparencia_ieeg_org_mx/EX56zE-UAKNBrlQjY4TzEEABP8FvwvMP4CRKzO43JjuAFA?e=fiVjzk")</f>
        <v>https://ieeg-my.sharepoint.com/:b:/g/personal/transparencia_ieeg_org_mx/EX56zE-UAKNBrlQjY4TzEEABP8FvwvMP4CRKzO43JjuAFA?e=fiVjzk</v>
      </c>
    </row>
    <row r="53" spans="1:12" x14ac:dyDescent="0.25">
      <c r="A53" s="3">
        <v>50</v>
      </c>
      <c r="B53" s="4">
        <v>45695</v>
      </c>
      <c r="C53" s="3" t="s">
        <v>587</v>
      </c>
      <c r="D53" s="3" t="s">
        <v>251</v>
      </c>
      <c r="E53" s="7" t="str">
        <f>HYPERLINK("https://ieeg-my.sharepoint.com/:b:/g/personal/transparencia_ieeg_org_mx/EU3ujgPQoWlElM6_jBLiEUgB3hMnYVpP54-eHgzpKDByLQ?e=3JKyfN")</f>
        <v>https://ieeg-my.sharepoint.com/:b:/g/personal/transparencia_ieeg_org_mx/EU3ujgPQoWlElM6_jBLiEUgB3hMnYVpP54-eHgzpKDByLQ?e=3JKyfN</v>
      </c>
      <c r="F53" s="3"/>
      <c r="G53" s="3">
        <v>22620</v>
      </c>
      <c r="H53" s="3">
        <v>22620</v>
      </c>
      <c r="I53" s="4">
        <v>45329</v>
      </c>
      <c r="J53" s="4">
        <v>45358</v>
      </c>
      <c r="K53" s="5" t="s">
        <v>588</v>
      </c>
      <c r="L53" s="7" t="str">
        <f>HYPERLINK("https://ieeg-my.sharepoint.com/:b:/g/personal/transparencia_ieeg_org_mx/EQGGgHDqLdlHvuNEPz_nDk4Bp0CtXxJA7LQNcQx4doFJAg?e=h5e3F6")</f>
        <v>https://ieeg-my.sharepoint.com/:b:/g/personal/transparencia_ieeg_org_mx/EQGGgHDqLdlHvuNEPz_nDk4Bp0CtXxJA7LQNcQx4doFJAg?e=h5e3F6</v>
      </c>
    </row>
    <row r="54" spans="1:12" x14ac:dyDescent="0.25">
      <c r="A54" s="3">
        <v>51</v>
      </c>
      <c r="B54" s="4">
        <v>45695</v>
      </c>
      <c r="C54" s="3" t="s">
        <v>589</v>
      </c>
      <c r="D54" s="3" t="s">
        <v>251</v>
      </c>
      <c r="E54" s="7" t="str">
        <f>HYPERLINK("https://ieeg-my.sharepoint.com/:b:/g/personal/transparencia_ieeg_org_mx/EX_NX7LZO_hOpc5tYkBc52wBrFXD0Um_0O_O36Y1LWqloA?e=8mvgyT")</f>
        <v>https://ieeg-my.sharepoint.com/:b:/g/personal/transparencia_ieeg_org_mx/EX_NX7LZO_hOpc5tYkBc52wBrFXD0Um_0O_O36Y1LWqloA?e=8mvgyT</v>
      </c>
      <c r="F54" s="3"/>
      <c r="G54" s="3">
        <v>14500</v>
      </c>
      <c r="H54" s="3">
        <v>14500</v>
      </c>
      <c r="I54" s="4">
        <v>45329</v>
      </c>
      <c r="J54" s="4">
        <v>45358</v>
      </c>
      <c r="K54" s="5">
        <v>64</v>
      </c>
      <c r="L54" s="7" t="str">
        <f>HYPERLINK("https://ieeg-my.sharepoint.com/:b:/g/personal/transparencia_ieeg_org_mx/EYMt1gkmxp9JgyX9unSD6moBpTOZ5GO9WOx1BqpUGlSjCA?e=We8yxh")</f>
        <v>https://ieeg-my.sharepoint.com/:b:/g/personal/transparencia_ieeg_org_mx/EYMt1gkmxp9JgyX9unSD6moBpTOZ5GO9WOx1BqpUGlSjCA?e=We8yxh</v>
      </c>
    </row>
    <row r="55" spans="1:12" x14ac:dyDescent="0.25">
      <c r="A55" s="3">
        <v>52</v>
      </c>
      <c r="B55" s="4">
        <v>45700</v>
      </c>
      <c r="C55" s="3" t="s">
        <v>590</v>
      </c>
      <c r="D55" s="3" t="s">
        <v>251</v>
      </c>
      <c r="E55" s="7" t="str">
        <f>HYPERLINK("https://ieeg-my.sharepoint.com/:b:/g/personal/transparencia_ieeg_org_mx/ETEDsWKjtaBIu65ILVYy_0UBGfKjlowibwCi5gCmqxtArw?e=9ASHeP")</f>
        <v>https://ieeg-my.sharepoint.com/:b:/g/personal/transparencia_ieeg_org_mx/ETEDsWKjtaBIu65ILVYy_0UBGfKjlowibwCi5gCmqxtArw?e=9ASHeP</v>
      </c>
      <c r="F55" s="3"/>
      <c r="G55" s="3">
        <v>14500</v>
      </c>
      <c r="H55" s="3">
        <v>14500</v>
      </c>
      <c r="I55" s="4">
        <v>45700</v>
      </c>
      <c r="J55" s="4">
        <v>45728</v>
      </c>
      <c r="K55" s="5" t="s">
        <v>591</v>
      </c>
      <c r="L55" s="7" t="str">
        <f>HYPERLINK("https://ieeg-my.sharepoint.com/:b:/g/personal/transparencia_ieeg_org_mx/ERJ3HSBXF6JBj9MSYb6HWXQBhIJD-5FeGwTt4amdYsL2OA?e=WfRQc6")</f>
        <v>https://ieeg-my.sharepoint.com/:b:/g/personal/transparencia_ieeg_org_mx/ERJ3HSBXF6JBj9MSYb6HWXQBhIJD-5FeGwTt4amdYsL2OA?e=WfRQc6</v>
      </c>
    </row>
    <row r="56" spans="1:12" x14ac:dyDescent="0.25">
      <c r="A56" s="3">
        <v>53</v>
      </c>
      <c r="B56" s="4">
        <v>45700</v>
      </c>
      <c r="C56" s="3" t="s">
        <v>592</v>
      </c>
      <c r="D56" s="3" t="s">
        <v>251</v>
      </c>
      <c r="E56" s="7" t="str">
        <f>HYPERLINK("https://ieeg-my.sharepoint.com/:b:/g/personal/transparencia_ieeg_org_mx/Ec3teo3tpH1OtqjyjhPEG9cBOgrlf-MzQKRZ6MSpbNsxwQ?e=Lu1ALd")</f>
        <v>https://ieeg-my.sharepoint.com/:b:/g/personal/transparencia_ieeg_org_mx/Ec3teo3tpH1OtqjyjhPEG9cBOgrlf-MzQKRZ6MSpbNsxwQ?e=Lu1ALd</v>
      </c>
      <c r="F56" s="3"/>
      <c r="G56" s="3">
        <v>18000</v>
      </c>
      <c r="H56" s="3">
        <v>18000</v>
      </c>
      <c r="I56" s="4">
        <v>45700</v>
      </c>
      <c r="J56" s="4">
        <v>45728</v>
      </c>
      <c r="K56" s="5" t="s">
        <v>593</v>
      </c>
      <c r="L56" s="7" t="str">
        <f>HYPERLINK("https://ieeg-my.sharepoint.com/:b:/g/personal/transparencia_ieeg_org_mx/EaWpyzLeN3pDhTQAiIURpggBZMtJ9KDQNrnOAsDy6lhYCQ?e=lYNgWD")</f>
        <v>https://ieeg-my.sharepoint.com/:b:/g/personal/transparencia_ieeg_org_mx/EaWpyzLeN3pDhTQAiIURpggBZMtJ9KDQNrnOAsDy6lhYCQ?e=lYNgWD</v>
      </c>
    </row>
    <row r="57" spans="1:12" x14ac:dyDescent="0.25">
      <c r="A57" s="3">
        <v>54</v>
      </c>
      <c r="B57" s="4">
        <v>45729</v>
      </c>
      <c r="C57" s="3" t="s">
        <v>594</v>
      </c>
      <c r="D57" s="3" t="s">
        <v>251</v>
      </c>
      <c r="E57" s="7" t="str">
        <f>HYPERLINK("https://ieeg-my.sharepoint.com/:b:/g/personal/transparencia_ieeg_org_mx/EcMgDilNYctIlFo6kesneoUBMclTBDcC17XjZfcvJtJl7Q?e=LuMyr1")</f>
        <v>https://ieeg-my.sharepoint.com/:b:/g/personal/transparencia_ieeg_org_mx/EcMgDilNYctIlFo6kesneoUBMclTBDcC17XjZfcvJtJl7Q?e=LuMyr1</v>
      </c>
      <c r="F57" s="3"/>
      <c r="G57" s="3">
        <v>129456</v>
      </c>
      <c r="H57" s="3">
        <v>129456</v>
      </c>
      <c r="I57" s="4">
        <v>45700</v>
      </c>
      <c r="J57" s="4">
        <v>45728</v>
      </c>
      <c r="K57" s="5">
        <v>81</v>
      </c>
      <c r="L57" s="7" t="str">
        <f>HYPERLINK("https://ieeg-my.sharepoint.com/:b:/g/personal/transparencia_ieeg_org_mx/EYCMB0h0WTFCs7a97GxjhiUB1YU9OuOqGzHE4G-wCxg3Nw?e=HDbFzK")</f>
        <v>https://ieeg-my.sharepoint.com/:b:/g/personal/transparencia_ieeg_org_mx/EYCMB0h0WTFCs7a97GxjhiUB1YU9OuOqGzHE4G-wCxg3Nw?e=HDbFzK</v>
      </c>
    </row>
    <row r="58" spans="1:12" x14ac:dyDescent="0.25">
      <c r="A58" s="3">
        <v>55</v>
      </c>
      <c r="B58" s="4">
        <v>45751</v>
      </c>
      <c r="C58" s="3" t="s">
        <v>595</v>
      </c>
      <c r="D58" s="3" t="s">
        <v>251</v>
      </c>
      <c r="E58" s="7" t="str">
        <f>HYPERLINK("https://ieeg-my.sharepoint.com/:b:/g/personal/transparencia_ieeg_org_mx/EXhNtQVKe5hJr8dl1dxLPs0BopAt3SqHMfzTFExivVP4Dg?e=kUW4rp")</f>
        <v>https://ieeg-my.sharepoint.com/:b:/g/personal/transparencia_ieeg_org_mx/EXhNtQVKe5hJr8dl1dxLPs0BopAt3SqHMfzTFExivVP4Dg?e=kUW4rp</v>
      </c>
      <c r="F58" s="3"/>
      <c r="G58" s="3">
        <v>16240</v>
      </c>
      <c r="H58" s="3">
        <v>16240</v>
      </c>
      <c r="I58" s="4">
        <v>45754</v>
      </c>
      <c r="J58" s="4">
        <v>45784</v>
      </c>
      <c r="K58" s="5" t="s">
        <v>596</v>
      </c>
      <c r="L58" s="7" t="str">
        <f>HYPERLINK("https://ieeg-my.sharepoint.com/:b:/g/personal/transparencia_ieeg_org_mx/ETGWL5T_KU5GpgnOCcAc36IB6NDH8F3CpyS7PVMguI2iYA?e=X4K9OW")</f>
        <v>https://ieeg-my.sharepoint.com/:b:/g/personal/transparencia_ieeg_org_mx/ETGWL5T_KU5GpgnOCcAc36IB6NDH8F3CpyS7PVMguI2iYA?e=X4K9OW</v>
      </c>
    </row>
    <row r="59" spans="1:12" x14ac:dyDescent="0.25">
      <c r="A59" s="3">
        <v>56</v>
      </c>
      <c r="B59" s="4">
        <v>45751</v>
      </c>
      <c r="C59" s="3" t="s">
        <v>597</v>
      </c>
      <c r="D59" s="3" t="s">
        <v>251</v>
      </c>
      <c r="E59" s="7" t="str">
        <f>HYPERLINK("https://ieeg-my.sharepoint.com/:b:/g/personal/transparencia_ieeg_org_mx/EXrIQWDmgW1DkuXsm3cqNGgBIECxaffndRFM_rBpopuBHQ?e=jkgkNB")</f>
        <v>https://ieeg-my.sharepoint.com/:b:/g/personal/transparencia_ieeg_org_mx/EXrIQWDmgW1DkuXsm3cqNGgBIECxaffndRFM_rBpopuBHQ?e=jkgkNB</v>
      </c>
      <c r="F59" s="3"/>
      <c r="G59" s="3">
        <v>14000</v>
      </c>
      <c r="H59" s="3">
        <v>14000</v>
      </c>
      <c r="I59" s="4">
        <v>45754</v>
      </c>
      <c r="J59" s="4">
        <v>45784</v>
      </c>
      <c r="K59" s="5">
        <v>73</v>
      </c>
      <c r="L59" s="7" t="str">
        <f>HYPERLINK("https://ieeg-my.sharepoint.com/:b:/g/personal/transparencia_ieeg_org_mx/EXo9-PknxhpKqD2JtlAXCRcBLUe4iz4vdSbH6S_oE9WD7g?e=6vilXR")</f>
        <v>https://ieeg-my.sharepoint.com/:b:/g/personal/transparencia_ieeg_org_mx/EXo9-PknxhpKqD2JtlAXCRcBLUe4iz4vdSbH6S_oE9WD7g?e=6vilXR</v>
      </c>
    </row>
    <row r="60" spans="1:12" x14ac:dyDescent="0.25">
      <c r="A60" s="3">
        <v>57</v>
      </c>
      <c r="B60" s="4">
        <v>45751</v>
      </c>
      <c r="C60" s="3" t="s">
        <v>598</v>
      </c>
      <c r="D60" s="3" t="s">
        <v>251</v>
      </c>
      <c r="E60" s="7" t="str">
        <f>HYPERLINK("https://ieeg-my.sharepoint.com/:b:/g/personal/transparencia_ieeg_org_mx/EdmUKAsNcyxMspCupAJooVwBKoAYJT73pTy4WXKsWFryeQ?e=ymbOcV")</f>
        <v>https://ieeg-my.sharepoint.com/:b:/g/personal/transparencia_ieeg_org_mx/EdmUKAsNcyxMspCupAJooVwBKoAYJT73pTy4WXKsWFryeQ?e=ymbOcV</v>
      </c>
      <c r="F60" s="3"/>
      <c r="G60" s="3">
        <v>22000</v>
      </c>
      <c r="H60" s="3">
        <v>22000</v>
      </c>
      <c r="I60" s="4">
        <v>45754</v>
      </c>
      <c r="J60" s="4">
        <v>45784</v>
      </c>
      <c r="K60" s="5">
        <v>1524</v>
      </c>
      <c r="L60" s="7" t="str">
        <f>HYPERLINK("https://ieeg-my.sharepoint.com/:b:/g/personal/transparencia_ieeg_org_mx/Eeo2qKgSkjRNnS5ijCDwvcIBlo2NEtFwdgpGhrdJy_Uvww?e=uOdk8q")</f>
        <v>https://ieeg-my.sharepoint.com/:b:/g/personal/transparencia_ieeg_org_mx/Eeo2qKgSkjRNnS5ijCDwvcIBlo2NEtFwdgpGhrdJy_Uvww?e=uOdk8q</v>
      </c>
    </row>
    <row r="61" spans="1:12" x14ac:dyDescent="0.25">
      <c r="A61" s="3">
        <v>58</v>
      </c>
      <c r="B61" s="4">
        <v>45751</v>
      </c>
      <c r="C61" s="3" t="s">
        <v>599</v>
      </c>
      <c r="D61" s="3" t="s">
        <v>251</v>
      </c>
      <c r="E61" s="7" t="str">
        <f>HYPERLINK("https://ieeg-my.sharepoint.com/:b:/g/personal/transparencia_ieeg_org_mx/EQUxp5sA89BEuOZPOstNX1YBo7Ah2TyCHM1Nv1H100tXnw?e=cep4jM")</f>
        <v>https://ieeg-my.sharepoint.com/:b:/g/personal/transparencia_ieeg_org_mx/EQUxp5sA89BEuOZPOstNX1YBo7Ah2TyCHM1Nv1H100tXnw?e=cep4jM</v>
      </c>
      <c r="F61" s="3"/>
      <c r="G61" s="3">
        <v>15000</v>
      </c>
      <c r="H61" s="3">
        <v>15000</v>
      </c>
      <c r="I61" s="4">
        <v>45754</v>
      </c>
      <c r="J61" s="4">
        <v>45784</v>
      </c>
      <c r="K61" s="5" t="s">
        <v>600</v>
      </c>
      <c r="L61" s="7" t="str">
        <f>HYPERLINK("https://ieeg-my.sharepoint.com/:b:/g/personal/transparencia_ieeg_org_mx/EW0iND5GOKpDimButtANMTkBkY4tD-a5uFLskVmlcv0ljA?e=FozpvV")</f>
        <v>https://ieeg-my.sharepoint.com/:b:/g/personal/transparencia_ieeg_org_mx/EW0iND5GOKpDimButtANMTkBkY4tD-a5uFLskVmlcv0ljA?e=FozpvV</v>
      </c>
    </row>
    <row r="62" spans="1:12" x14ac:dyDescent="0.25">
      <c r="A62" s="3">
        <v>59</v>
      </c>
      <c r="B62" s="4">
        <v>45751</v>
      </c>
      <c r="C62" s="3" t="s">
        <v>601</v>
      </c>
      <c r="D62" s="3" t="s">
        <v>251</v>
      </c>
      <c r="E62" s="7" t="str">
        <f>HYPERLINK("https://ieeg-my.sharepoint.com/:b:/g/personal/transparencia_ieeg_org_mx/EUpt7Gd2hspCtba4JUu-QVMB6yOZHOz2Nm9UwNKRXy1anw?e=tcIsXG")</f>
        <v>https://ieeg-my.sharepoint.com/:b:/g/personal/transparencia_ieeg_org_mx/EUpt7Gd2hspCtba4JUu-QVMB6yOZHOz2Nm9UwNKRXy1anw?e=tcIsXG</v>
      </c>
      <c r="F62" s="3"/>
      <c r="G62" s="3">
        <v>17400</v>
      </c>
      <c r="H62" s="3">
        <v>17400</v>
      </c>
      <c r="I62" s="4">
        <v>45754</v>
      </c>
      <c r="J62" s="4">
        <v>45784</v>
      </c>
      <c r="K62" s="5" t="s">
        <v>602</v>
      </c>
      <c r="L62" s="7" t="str">
        <f>HYPERLINK("https://ieeg-my.sharepoint.com/:b:/g/personal/transparencia_ieeg_org_mx/EdxEeLPUeXdBkMCweXHLxooBei40yvHA1L3DuJWLS-b8_g?e=u7OX2r")</f>
        <v>https://ieeg-my.sharepoint.com/:b:/g/personal/transparencia_ieeg_org_mx/EdxEeLPUeXdBkMCweXHLxooBei40yvHA1L3DuJWLS-b8_g?e=u7OX2r</v>
      </c>
    </row>
    <row r="63" spans="1:12" x14ac:dyDescent="0.25">
      <c r="A63" s="3">
        <v>60</v>
      </c>
      <c r="B63" s="4">
        <v>45751</v>
      </c>
      <c r="C63" s="3" t="s">
        <v>603</v>
      </c>
      <c r="D63" s="3" t="s">
        <v>251</v>
      </c>
      <c r="E63" s="7" t="str">
        <f>HYPERLINK("https://ieeg-my.sharepoint.com/:b:/g/personal/transparencia_ieeg_org_mx/ETJ32CTNvxRMn9R1EiOiTGcBiSQjhYTWthF6HF1a6i6q3g?e=43f3WI")</f>
        <v>https://ieeg-my.sharepoint.com/:b:/g/personal/transparencia_ieeg_org_mx/ETJ32CTNvxRMn9R1EiOiTGcBiSQjhYTWthF6HF1a6i6q3g?e=43f3WI</v>
      </c>
      <c r="F63" s="3"/>
      <c r="G63" s="3">
        <v>15660</v>
      </c>
      <c r="H63" s="3">
        <v>15660</v>
      </c>
      <c r="I63" s="4">
        <v>45754</v>
      </c>
      <c r="J63" s="4">
        <v>45784</v>
      </c>
      <c r="K63" s="5" t="s">
        <v>604</v>
      </c>
      <c r="L63" s="7" t="str">
        <f>HYPERLINK("https://ieeg-my.sharepoint.com/:b:/g/personal/transparencia_ieeg_org_mx/EWX8lV7rtyxFgdgnKSSCh5wBg-WpIm2h3tjHn960iNbbzQ?e=cxKkVN")</f>
        <v>https://ieeg-my.sharepoint.com/:b:/g/personal/transparencia_ieeg_org_mx/EWX8lV7rtyxFgdgnKSSCh5wBg-WpIm2h3tjHn960iNbbzQ?e=cxKkVN</v>
      </c>
    </row>
    <row r="64" spans="1:12" x14ac:dyDescent="0.25">
      <c r="A64" s="3">
        <v>61</v>
      </c>
      <c r="B64" s="4">
        <v>45751</v>
      </c>
      <c r="C64" s="3" t="s">
        <v>605</v>
      </c>
      <c r="D64" s="3" t="s">
        <v>251</v>
      </c>
      <c r="E64" s="7" t="str">
        <f>HYPERLINK("https://ieeg-my.sharepoint.com/:b:/g/personal/transparencia_ieeg_org_mx/EXbSHeT7h1FNuKY7-YrwaI8BhrG11kKaUNkMWy-XB_ueBQ?e=VRQY2Q")</f>
        <v>https://ieeg-my.sharepoint.com/:b:/g/personal/transparencia_ieeg_org_mx/EXbSHeT7h1FNuKY7-YrwaI8BhrG11kKaUNkMWy-XB_ueBQ?e=VRQY2Q</v>
      </c>
      <c r="F64" s="3"/>
      <c r="G64" s="3">
        <v>12064</v>
      </c>
      <c r="H64" s="3">
        <v>12064</v>
      </c>
      <c r="I64" s="4">
        <v>45754</v>
      </c>
      <c r="J64" s="4">
        <v>45784</v>
      </c>
      <c r="K64" s="5" t="s">
        <v>606</v>
      </c>
      <c r="L64" s="7" t="str">
        <f>HYPERLINK("https://ieeg-my.sharepoint.com/:b:/g/personal/transparencia_ieeg_org_mx/Ee2PMJrR--FKkHqp8pYzRmAB8ICrjtuAhQOj28DyKDBazw?e=e7NkrB")</f>
        <v>https://ieeg-my.sharepoint.com/:b:/g/personal/transparencia_ieeg_org_mx/Ee2PMJrR--FKkHqp8pYzRmAB8ICrjtuAhQOj28DyKDBazw?e=e7NkrB</v>
      </c>
    </row>
    <row r="65" spans="1:12" x14ac:dyDescent="0.25">
      <c r="A65" s="3">
        <v>62</v>
      </c>
      <c r="B65" s="4">
        <v>45751</v>
      </c>
      <c r="C65" s="3" t="s">
        <v>607</v>
      </c>
      <c r="D65" s="3" t="s">
        <v>251</v>
      </c>
      <c r="E65" s="7" t="str">
        <f>HYPERLINK("https://ieeg-my.sharepoint.com/:b:/g/personal/transparencia_ieeg_org_mx/EdxI0J0y9g1Pus-_c1NZYnMBJZR-LhK334PyXqD73bbnwA?e=xO991I")</f>
        <v>https://ieeg-my.sharepoint.com/:b:/g/personal/transparencia_ieeg_org_mx/EdxI0J0y9g1Pus-_c1NZYnMBJZR-LhK334PyXqD73bbnwA?e=xO991I</v>
      </c>
      <c r="F65" s="3"/>
      <c r="G65" s="3">
        <v>14616</v>
      </c>
      <c r="H65" s="3">
        <v>14616</v>
      </c>
      <c r="I65" s="4">
        <v>45754</v>
      </c>
      <c r="J65" s="4">
        <v>45784</v>
      </c>
      <c r="K65" s="5">
        <v>521</v>
      </c>
      <c r="L65" s="7" t="str">
        <f>HYPERLINK("https://ieeg-my.sharepoint.com/:b:/g/personal/transparencia_ieeg_org_mx/ESpgs1U8-JZBtreZbxRjNPQBvS4RgthQj4y4bs-Byf4mIg?e=1gDYLy")</f>
        <v>https://ieeg-my.sharepoint.com/:b:/g/personal/transparencia_ieeg_org_mx/ESpgs1U8-JZBtreZbxRjNPQBvS4RgthQj4y4bs-Byf4mIg?e=1gDYLy</v>
      </c>
    </row>
    <row r="66" spans="1:12" x14ac:dyDescent="0.25">
      <c r="A66" s="3">
        <v>63</v>
      </c>
      <c r="B66" s="4">
        <v>45751</v>
      </c>
      <c r="C66" s="3" t="s">
        <v>608</v>
      </c>
      <c r="D66" s="3" t="s">
        <v>251</v>
      </c>
      <c r="E66" s="7" t="str">
        <f>HYPERLINK("https://ieeg-my.sharepoint.com/:b:/g/personal/transparencia_ieeg_org_mx/EWwVItk6j0lEqhGf8USz3igBG265YHsAtwIfQ4knObNy6Q?e=JiYV5J")</f>
        <v>https://ieeg-my.sharepoint.com/:b:/g/personal/transparencia_ieeg_org_mx/EWwVItk6j0lEqhGf8USz3igBG265YHsAtwIfQ4knObNy6Q?e=JiYV5J</v>
      </c>
      <c r="F66" s="3"/>
      <c r="G66" s="3">
        <v>18255.060000000001</v>
      </c>
      <c r="H66" s="3">
        <v>18255.060000000001</v>
      </c>
      <c r="I66" s="4">
        <v>45754</v>
      </c>
      <c r="J66" s="4">
        <v>45784</v>
      </c>
      <c r="K66" s="5">
        <v>197</v>
      </c>
      <c r="L66" s="7" t="str">
        <f>HYPERLINK("https://ieeg-my.sharepoint.com/:b:/g/personal/transparencia_ieeg_org_mx/EZNLzG35c9VAoecaGocBvLcBakhwHstXh2qRrbhMhOeXFg?e=eA67aj")</f>
        <v>https://ieeg-my.sharepoint.com/:b:/g/personal/transparencia_ieeg_org_mx/EZNLzG35c9VAoecaGocBvLcBakhwHstXh2qRrbhMhOeXFg?e=eA67aj</v>
      </c>
    </row>
    <row r="67" spans="1:12" x14ac:dyDescent="0.25">
      <c r="A67" s="3">
        <v>64</v>
      </c>
      <c r="B67" s="4">
        <v>45751</v>
      </c>
      <c r="C67" s="3" t="s">
        <v>609</v>
      </c>
      <c r="D67" s="3" t="s">
        <v>251</v>
      </c>
      <c r="E67" s="7" t="str">
        <f>HYPERLINK("https://ieeg-my.sharepoint.com/:b:/g/personal/transparencia_ieeg_org_mx/ES25TFr7NjFOt6nJQXWgOYYB3EgIrlfVCkBw-bNILvwJhg?e=sb95qb")</f>
        <v>https://ieeg-my.sharepoint.com/:b:/g/personal/transparencia_ieeg_org_mx/ES25TFr7NjFOt6nJQXWgOYYB3EgIrlfVCkBw-bNILvwJhg?e=sb95qb</v>
      </c>
      <c r="F67" s="3"/>
      <c r="G67" s="3">
        <v>17391</v>
      </c>
      <c r="H67" s="3">
        <v>17391</v>
      </c>
      <c r="I67" s="4">
        <v>45754</v>
      </c>
      <c r="J67" s="4">
        <v>45784</v>
      </c>
      <c r="K67" s="5" t="s">
        <v>610</v>
      </c>
      <c r="L67" s="7" t="str">
        <f>HYPERLINK("https://ieeg-my.sharepoint.com/:b:/g/personal/transparencia_ieeg_org_mx/EWajYRMXkKZLkyWkU5noy98BH-q1vNNMlzyTpDmWm_B8dg?e=ZCIUzE")</f>
        <v>https://ieeg-my.sharepoint.com/:b:/g/personal/transparencia_ieeg_org_mx/EWajYRMXkKZLkyWkU5noy98BH-q1vNNMlzyTpDmWm_B8dg?e=ZCIUzE</v>
      </c>
    </row>
    <row r="68" spans="1:12" x14ac:dyDescent="0.25">
      <c r="A68" s="3">
        <v>65</v>
      </c>
      <c r="B68" s="4">
        <v>45751</v>
      </c>
      <c r="C68" s="3" t="s">
        <v>611</v>
      </c>
      <c r="D68" s="3" t="s">
        <v>251</v>
      </c>
      <c r="E68" s="7" t="str">
        <f>HYPERLINK("https://ieeg-my.sharepoint.com/:b:/g/personal/transparencia_ieeg_org_mx/Eaav_IXoDvNKi7dIC_fqJMYBrwuCUyEYT5ez6p2MnsbIeg?e=d1MtqJ")</f>
        <v>https://ieeg-my.sharepoint.com/:b:/g/personal/transparencia_ieeg_org_mx/Eaav_IXoDvNKi7dIC_fqJMYBrwuCUyEYT5ez6p2MnsbIeg?e=d1MtqJ</v>
      </c>
      <c r="F68" s="3"/>
      <c r="G68" s="3">
        <v>11600</v>
      </c>
      <c r="H68" s="3">
        <v>11600</v>
      </c>
      <c r="I68" s="4">
        <v>45754</v>
      </c>
      <c r="J68" s="4">
        <v>45784</v>
      </c>
      <c r="K68" s="5">
        <v>1767</v>
      </c>
      <c r="L68" s="7" t="str">
        <f>HYPERLINK("https://ieeg-my.sharepoint.com/:b:/g/personal/transparencia_ieeg_org_mx/ERFfzmxYoPJEuE3fSm8R2VsB7lRHD3pLvoBMqxos769uTg?e=jlcOS7")</f>
        <v>https://ieeg-my.sharepoint.com/:b:/g/personal/transparencia_ieeg_org_mx/ERFfzmxYoPJEuE3fSm8R2VsB7lRHD3pLvoBMqxos769uTg?e=jlcOS7</v>
      </c>
    </row>
    <row r="69" spans="1:12" x14ac:dyDescent="0.25">
      <c r="A69" s="3">
        <v>66</v>
      </c>
      <c r="B69" s="4">
        <v>45751</v>
      </c>
      <c r="C69" s="3" t="s">
        <v>612</v>
      </c>
      <c r="D69" s="3" t="s">
        <v>251</v>
      </c>
      <c r="E69" s="7" t="str">
        <f>HYPERLINK("https://ieeg-my.sharepoint.com/:b:/g/personal/transparencia_ieeg_org_mx/ERWmfDdV6WRPrcUT3VYzXbUBPWijJ-WkWVvV_6zwMhwnCw?e=bw5f9Q")</f>
        <v>https://ieeg-my.sharepoint.com/:b:/g/personal/transparencia_ieeg_org_mx/ERWmfDdV6WRPrcUT3VYzXbUBPWijJ-WkWVvV_6zwMhwnCw?e=bw5f9Q</v>
      </c>
      <c r="F69" s="3"/>
      <c r="G69" s="3">
        <v>29000</v>
      </c>
      <c r="H69" s="3">
        <v>29000</v>
      </c>
      <c r="I69" s="4">
        <v>45754</v>
      </c>
      <c r="J69" s="4">
        <v>45784</v>
      </c>
      <c r="K69" s="5">
        <v>47146</v>
      </c>
      <c r="L69" s="7" t="str">
        <f>HYPERLINK("https://ieeg-my.sharepoint.com/:b:/g/personal/transparencia_ieeg_org_mx/EdZX8Wmsh3lJpxYJ_zr2t18BhBSD8Aj3-iaph0vB1YVPzg?e=Vczcb4")</f>
        <v>https://ieeg-my.sharepoint.com/:b:/g/personal/transparencia_ieeg_org_mx/EdZX8Wmsh3lJpxYJ_zr2t18BhBSD8Aj3-iaph0vB1YVPzg?e=Vczcb4</v>
      </c>
    </row>
    <row r="70" spans="1:12" x14ac:dyDescent="0.25">
      <c r="A70" s="3">
        <v>67</v>
      </c>
      <c r="B70" s="4">
        <v>45751</v>
      </c>
      <c r="C70" s="3" t="s">
        <v>613</v>
      </c>
      <c r="D70" s="3" t="s">
        <v>251</v>
      </c>
      <c r="E70" s="7" t="str">
        <f>HYPERLINK("https://ieeg-my.sharepoint.com/:b:/g/personal/transparencia_ieeg_org_mx/EY0VglinCYlHldQkyvv_fQ0BBF8TzuLk0QZ1PjS8rzMPQg?e=powg2H")</f>
        <v>https://ieeg-my.sharepoint.com/:b:/g/personal/transparencia_ieeg_org_mx/EY0VglinCYlHldQkyvv_fQ0BBF8TzuLk0QZ1PjS8rzMPQg?e=powg2H</v>
      </c>
      <c r="F70" s="3"/>
      <c r="G70" s="3">
        <v>18792</v>
      </c>
      <c r="H70" s="3">
        <v>18792</v>
      </c>
      <c r="I70" s="4">
        <v>45754</v>
      </c>
      <c r="J70" s="4">
        <v>45784</v>
      </c>
      <c r="K70" s="5">
        <v>166</v>
      </c>
      <c r="L70" s="7" t="str">
        <f>HYPERLINK("https://ieeg-my.sharepoint.com/:b:/g/personal/transparencia_ieeg_org_mx/ESf27cwz1-1Pg26I1Xn3BU0BTWDm4wNPTPF7eFH_duGitA?e=L6084e")</f>
        <v>https://ieeg-my.sharepoint.com/:b:/g/personal/transparencia_ieeg_org_mx/ESf27cwz1-1Pg26I1Xn3BU0BTWDm4wNPTPF7eFH_duGitA?e=L6084e</v>
      </c>
    </row>
    <row r="71" spans="1:12" x14ac:dyDescent="0.25">
      <c r="A71" s="3">
        <v>68</v>
      </c>
      <c r="B71" s="4">
        <v>45751</v>
      </c>
      <c r="C71" s="3" t="s">
        <v>614</v>
      </c>
      <c r="D71" s="3" t="s">
        <v>251</v>
      </c>
      <c r="E71" s="7" t="str">
        <f>HYPERLINK("https://ieeg-my.sharepoint.com/:b:/g/personal/transparencia_ieeg_org_mx/ETta8UioL0xAie4PimOvKcABv0vwpEjMh1MPcwOilHFUzg?e=apcwUX")</f>
        <v>https://ieeg-my.sharepoint.com/:b:/g/personal/transparencia_ieeg_org_mx/ETta8UioL0xAie4PimOvKcABv0vwpEjMh1MPcwOilHFUzg?e=apcwUX</v>
      </c>
      <c r="F71" s="3"/>
      <c r="G71" s="3">
        <v>15660</v>
      </c>
      <c r="H71" s="3">
        <v>15660</v>
      </c>
      <c r="I71" s="4">
        <v>45754</v>
      </c>
      <c r="J71" s="4">
        <v>45784</v>
      </c>
      <c r="K71" s="5" t="s">
        <v>615</v>
      </c>
      <c r="L71" s="7" t="str">
        <f>HYPERLINK("https://ieeg-my.sharepoint.com/:b:/g/personal/transparencia_ieeg_org_mx/EdAOxVlmAxFIuQAO1VaZbcYBA5crWadDRGbPAM_2I8pilg?e=o9tRuf")</f>
        <v>https://ieeg-my.sharepoint.com/:b:/g/personal/transparencia_ieeg_org_mx/EdAOxVlmAxFIuQAO1VaZbcYBA5crWadDRGbPAM_2I8pilg?e=o9tRuf</v>
      </c>
    </row>
    <row r="72" spans="1:12" x14ac:dyDescent="0.25">
      <c r="A72" s="3">
        <v>69</v>
      </c>
      <c r="B72" s="4">
        <v>45751</v>
      </c>
      <c r="C72" s="3" t="s">
        <v>616</v>
      </c>
      <c r="D72" s="3" t="s">
        <v>251</v>
      </c>
      <c r="E72" s="7" t="str">
        <f>HYPERLINK("https://ieeg-my.sharepoint.com/:b:/g/personal/transparencia_ieeg_org_mx/EeE6hZZzybFEqTPMw-5N1yUBhGbYyLMYz9ENE3DkKFC3tA?e=e3DfUD")</f>
        <v>https://ieeg-my.sharepoint.com/:b:/g/personal/transparencia_ieeg_org_mx/EeE6hZZzybFEqTPMw-5N1yUBhGbYyLMYz9ENE3DkKFC3tA?e=e3DfUD</v>
      </c>
      <c r="F72" s="3"/>
      <c r="G72" s="3">
        <v>17400</v>
      </c>
      <c r="H72" s="3">
        <v>17400</v>
      </c>
      <c r="I72" s="4">
        <v>45754</v>
      </c>
      <c r="J72" s="4">
        <v>45784</v>
      </c>
      <c r="K72" s="5" t="s">
        <v>617</v>
      </c>
      <c r="L72" s="7" t="str">
        <f>HYPERLINK("https://ieeg-my.sharepoint.com/:b:/g/personal/transparencia_ieeg_org_mx/EfTG3XpSEPRIvXfIOus7XvMBVWdljzS_-33tgkihDscPIw?e=5arSUn")</f>
        <v>https://ieeg-my.sharepoint.com/:b:/g/personal/transparencia_ieeg_org_mx/EfTG3XpSEPRIvXfIOus7XvMBVWdljzS_-33tgkihDscPIw?e=5arSUn</v>
      </c>
    </row>
    <row r="73" spans="1:12" x14ac:dyDescent="0.25">
      <c r="A73" s="3">
        <v>70</v>
      </c>
      <c r="B73" s="4">
        <v>45751</v>
      </c>
      <c r="C73" s="3" t="s">
        <v>618</v>
      </c>
      <c r="D73" s="3" t="s">
        <v>251</v>
      </c>
      <c r="E73" s="7" t="str">
        <f>HYPERLINK("https://ieeg-my.sharepoint.com/:b:/g/personal/transparencia_ieeg_org_mx/EY0i3g-BBTxGj8FSq0-c7jgB2MN8gQHP9xxzUtKfdhjugw?e=3Fq88w")</f>
        <v>https://ieeg-my.sharepoint.com/:b:/g/personal/transparencia_ieeg_org_mx/EY0i3g-BBTxGj8FSq0-c7jgB2MN8gQHP9xxzUtKfdhjugw?e=3Fq88w</v>
      </c>
      <c r="F73" s="3"/>
      <c r="G73" s="3">
        <v>15000</v>
      </c>
      <c r="H73" s="3">
        <v>15000</v>
      </c>
      <c r="I73" s="4">
        <v>45754</v>
      </c>
      <c r="J73" s="4">
        <v>45784</v>
      </c>
      <c r="K73" s="5" t="s">
        <v>619</v>
      </c>
      <c r="L73" s="7" t="str">
        <f>HYPERLINK("https://ieeg-my.sharepoint.com/:b:/g/personal/transparencia_ieeg_org_mx/EebeuxEXSqlJrdNlbfmtpUkBFI2aiyrNUF-qN8nl1DvbLw?e=TceWp4")</f>
        <v>https://ieeg-my.sharepoint.com/:b:/g/personal/transparencia_ieeg_org_mx/EebeuxEXSqlJrdNlbfmtpUkBFI2aiyrNUF-qN8nl1DvbLw?e=TceWp4</v>
      </c>
    </row>
    <row r="74" spans="1:12" x14ac:dyDescent="0.25">
      <c r="A74" s="3">
        <v>71</v>
      </c>
      <c r="B74" s="4">
        <v>45751</v>
      </c>
      <c r="C74" s="3" t="s">
        <v>620</v>
      </c>
      <c r="D74" s="3" t="s">
        <v>251</v>
      </c>
      <c r="E74" s="7" t="str">
        <f>HYPERLINK("https://ieeg-my.sharepoint.com/:b:/g/personal/transparencia_ieeg_org_mx/EevsITHW_VpFrbLl8FFImM0BoX8PtLwOOwcTWkSVOS9uhg?e=dWWRiy")</f>
        <v>https://ieeg-my.sharepoint.com/:b:/g/personal/transparencia_ieeg_org_mx/EevsITHW_VpFrbLl8FFImM0BoX8PtLwOOwcTWkSVOS9uhg?e=dWWRiy</v>
      </c>
      <c r="F74" s="3"/>
      <c r="G74" s="3">
        <v>29807.4</v>
      </c>
      <c r="H74" s="3">
        <v>29807.4</v>
      </c>
      <c r="I74" s="4">
        <v>45754</v>
      </c>
      <c r="J74" s="4">
        <v>45784</v>
      </c>
      <c r="K74" s="5" t="s">
        <v>621</v>
      </c>
      <c r="L74" s="7" t="str">
        <f>HYPERLINK("https://ieeg-my.sharepoint.com/:b:/g/personal/transparencia_ieeg_org_mx/ERUvWpqAdJhDhCMGBF_0YOcBtTeFQa1fSbgh9YDk4zBJYA?e=S1HnbX")</f>
        <v>https://ieeg-my.sharepoint.com/:b:/g/personal/transparencia_ieeg_org_mx/ERUvWpqAdJhDhCMGBF_0YOcBtTeFQa1fSbgh9YDk4zBJYA?e=S1HnbX</v>
      </c>
    </row>
    <row r="75" spans="1:12" x14ac:dyDescent="0.25">
      <c r="A75" s="3">
        <v>72</v>
      </c>
      <c r="B75" s="4">
        <v>45751</v>
      </c>
      <c r="C75" s="3" t="s">
        <v>622</v>
      </c>
      <c r="D75" s="3" t="s">
        <v>251</v>
      </c>
      <c r="E75" s="7" t="str">
        <f>HYPERLINK("https://ieeg-my.sharepoint.com/:b:/g/personal/transparencia_ieeg_org_mx/EZuwOgmFhDJDmbzbrecjGrUBJE6wGB7e0fm_C6Gb1r3AKQ?e=wAjcwf")</f>
        <v>https://ieeg-my.sharepoint.com/:b:/g/personal/transparencia_ieeg_org_mx/EZuwOgmFhDJDmbzbrecjGrUBJE6wGB7e0fm_C6Gb1r3AKQ?e=wAjcwf</v>
      </c>
      <c r="F75" s="3"/>
      <c r="G75" s="3">
        <v>17400</v>
      </c>
      <c r="H75" s="3">
        <v>17400</v>
      </c>
      <c r="I75" s="4">
        <v>45754</v>
      </c>
      <c r="J75" s="4">
        <v>45784</v>
      </c>
      <c r="K75" s="5">
        <v>462</v>
      </c>
      <c r="L75" s="7" t="str">
        <f>HYPERLINK("https://ieeg-my.sharepoint.com/:b:/g/personal/transparencia_ieeg_org_mx/ERhlvnkJT09Hl_Ul8W7JJAsByuGTpJ1qjqdxwGMiZ5o4aQ?e=Ub3A31")</f>
        <v>https://ieeg-my.sharepoint.com/:b:/g/personal/transparencia_ieeg_org_mx/ERhlvnkJT09Hl_Ul8W7JJAsByuGTpJ1qjqdxwGMiZ5o4aQ?e=Ub3A31</v>
      </c>
    </row>
    <row r="76" spans="1:12" x14ac:dyDescent="0.25">
      <c r="A76" s="3">
        <v>73</v>
      </c>
      <c r="B76" s="4">
        <v>45751</v>
      </c>
      <c r="C76" s="3" t="s">
        <v>623</v>
      </c>
      <c r="D76" s="3" t="s">
        <v>251</v>
      </c>
      <c r="E76" s="7" t="str">
        <f>HYPERLINK("https://ieeg-my.sharepoint.com/:b:/g/personal/transparencia_ieeg_org_mx/EfXqTUp2RmhHgKy7cqMQslsBkTRKTOAtfjOJfHPF6lTBgQ?e=Ttiuvd")</f>
        <v>https://ieeg-my.sharepoint.com/:b:/g/personal/transparencia_ieeg_org_mx/EfXqTUp2RmhHgKy7cqMQslsBkTRKTOAtfjOJfHPF6lTBgQ?e=Ttiuvd</v>
      </c>
      <c r="F76" s="3"/>
      <c r="G76" s="3">
        <v>14363</v>
      </c>
      <c r="H76" s="3">
        <v>14363</v>
      </c>
      <c r="I76" s="4">
        <v>45754</v>
      </c>
      <c r="J76" s="4">
        <v>45784</v>
      </c>
      <c r="K76" s="5" t="s">
        <v>624</v>
      </c>
      <c r="L76" s="7" t="str">
        <f>HYPERLINK("https://ieeg-my.sharepoint.com/:b:/g/personal/transparencia_ieeg_org_mx/Ef0NQhOtm5RMhu8dipLKVEsB5vHiJzNQkx_BzQRKbl0N2Q?e=WowfcS")</f>
        <v>https://ieeg-my.sharepoint.com/:b:/g/personal/transparencia_ieeg_org_mx/Ef0NQhOtm5RMhu8dipLKVEsB5vHiJzNQkx_BzQRKbl0N2Q?e=WowfcS</v>
      </c>
    </row>
    <row r="77" spans="1:12" x14ac:dyDescent="0.25">
      <c r="A77" s="3">
        <v>74</v>
      </c>
      <c r="B77" s="4">
        <v>45751</v>
      </c>
      <c r="C77" s="3" t="s">
        <v>625</v>
      </c>
      <c r="D77" s="3" t="s">
        <v>251</v>
      </c>
      <c r="E77" s="7" t="str">
        <f>HYPERLINK("https://ieeg-my.sharepoint.com/:b:/g/personal/transparencia_ieeg_org_mx/EV_SkHOdZhFAsOxfiBumoCUBf9DNDpwqAudngpCzn0pQsQ?e=8MJlFc")</f>
        <v>https://ieeg-my.sharepoint.com/:b:/g/personal/transparencia_ieeg_org_mx/EV_SkHOdZhFAsOxfiBumoCUBf9DNDpwqAudngpCzn0pQsQ?e=8MJlFc</v>
      </c>
      <c r="F77" s="3"/>
      <c r="G77" s="3">
        <v>22800</v>
      </c>
      <c r="H77" s="3">
        <v>22800</v>
      </c>
      <c r="I77" s="4">
        <v>45754</v>
      </c>
      <c r="J77" s="4">
        <v>45784</v>
      </c>
      <c r="K77" s="6" t="s">
        <v>626</v>
      </c>
      <c r="L77" s="7" t="str">
        <f>HYPERLINK("https://ieeg-my.sharepoint.com/:b:/g/personal/transparencia_ieeg_org_mx/EZ817FhPDh1CiEA8pVoxfooBWCPbrGCGvluXHI7lbYDnkw?e=lL3Oq9")</f>
        <v>https://ieeg-my.sharepoint.com/:b:/g/personal/transparencia_ieeg_org_mx/EZ817FhPDh1CiEA8pVoxfooBWCPbrGCGvluXHI7lbYDnkw?e=lL3Oq9</v>
      </c>
    </row>
    <row r="78" spans="1:12" x14ac:dyDescent="0.25">
      <c r="A78" s="3">
        <v>75</v>
      </c>
      <c r="B78" s="4">
        <v>45751</v>
      </c>
      <c r="C78" s="3" t="s">
        <v>627</v>
      </c>
      <c r="D78" s="3" t="s">
        <v>251</v>
      </c>
      <c r="E78" s="7" t="str">
        <f>HYPERLINK("https://ieeg-my.sharepoint.com/:b:/g/personal/transparencia_ieeg_org_mx/EVdOIT1kwVJPiP1dV2Kmb4wBcKKwsiyiGVgAeS0G9Xq9Yw?e=yLzgXi")</f>
        <v>https://ieeg-my.sharepoint.com/:b:/g/personal/transparencia_ieeg_org_mx/EVdOIT1kwVJPiP1dV2Kmb4wBcKKwsiyiGVgAeS0G9Xq9Yw?e=yLzgXi</v>
      </c>
      <c r="F78" s="3"/>
      <c r="G78" s="3">
        <v>15000</v>
      </c>
      <c r="H78" s="3">
        <v>15000</v>
      </c>
      <c r="I78" s="4">
        <v>45757</v>
      </c>
      <c r="J78" s="4">
        <v>45787</v>
      </c>
      <c r="K78" s="5">
        <v>104</v>
      </c>
      <c r="L78" s="7" t="str">
        <f>HYPERLINK("https://ieeg-my.sharepoint.com/:b:/g/personal/transparencia_ieeg_org_mx/EQNNOW_4yhxOg4ISjOFgn20BOeTgwKSmz3xCO0mQnU_-9A?e=r22ao4")</f>
        <v>https://ieeg-my.sharepoint.com/:b:/g/personal/transparencia_ieeg_org_mx/EQNNOW_4yhxOg4ISjOFgn20BOeTgwKSmz3xCO0mQnU_-9A?e=r22ao4</v>
      </c>
    </row>
    <row r="79" spans="1:12" x14ac:dyDescent="0.25">
      <c r="A79" s="3">
        <v>76</v>
      </c>
      <c r="B79" s="4">
        <v>45782</v>
      </c>
      <c r="C79" s="3" t="s">
        <v>628</v>
      </c>
      <c r="D79" s="3" t="s">
        <v>291</v>
      </c>
      <c r="E79" s="7" t="str">
        <f>HYPERLINK("https://ieeg-my.sharepoint.com/:b:/g/personal/transparencia_ieeg_org_mx/EWCCy6ZKfcxFjgpkFRQ7u3sBdPX77E-CM8-7zK8DgIPJBQ?e=RlMQQ1")</f>
        <v>https://ieeg-my.sharepoint.com/:b:/g/personal/transparencia_ieeg_org_mx/EWCCy6ZKfcxFjgpkFRQ7u3sBdPX77E-CM8-7zK8DgIPJBQ?e=RlMQQ1</v>
      </c>
      <c r="F79" s="3"/>
      <c r="G79" s="3">
        <v>1113.5999999999999</v>
      </c>
      <c r="H79" s="3">
        <v>1113.5999999999999</v>
      </c>
      <c r="I79" s="4">
        <v>45782</v>
      </c>
      <c r="J79" s="4">
        <v>45782</v>
      </c>
      <c r="K79" s="5">
        <v>48630</v>
      </c>
      <c r="L79" s="7" t="str">
        <f>HYPERLINK("https://ieeg-my.sharepoint.com/:b:/g/personal/transparencia_ieeg_org_mx/EfyJAVu6PgBEhdwzbgD3ORsBlkCdXBM2CRrBepNwlVbG2Q?e=LmQJ4t")</f>
        <v>https://ieeg-my.sharepoint.com/:b:/g/personal/transparencia_ieeg_org_mx/EfyJAVu6PgBEhdwzbgD3ORsBlkCdXBM2CRrBepNwlVbG2Q?e=LmQJ4t</v>
      </c>
    </row>
    <row r="80" spans="1:12" x14ac:dyDescent="0.25">
      <c r="A80" s="3">
        <v>77</v>
      </c>
      <c r="B80" s="4">
        <v>45779</v>
      </c>
      <c r="C80" s="3" t="s">
        <v>629</v>
      </c>
      <c r="D80" s="3" t="s">
        <v>291</v>
      </c>
      <c r="E80" s="7" t="str">
        <f>HYPERLINK("https://ieeg-my.sharepoint.com/:b:/g/personal/transparencia_ieeg_org_mx/EWsK3SS_bOxMgG8qtSmzyFcB3r8Gfoch5rG69jymSVsOdA?e=2bMsMH")</f>
        <v>https://ieeg-my.sharepoint.com/:b:/g/personal/transparencia_ieeg_org_mx/EWsK3SS_bOxMgG8qtSmzyFcB3r8Gfoch5rG69jymSVsOdA?e=2bMsMH</v>
      </c>
      <c r="F80" s="3"/>
      <c r="G80" s="3">
        <v>1914</v>
      </c>
      <c r="H80" s="3">
        <v>1914</v>
      </c>
      <c r="I80" s="4">
        <v>45779</v>
      </c>
      <c r="J80" s="4">
        <v>45779</v>
      </c>
      <c r="K80" s="5">
        <v>48692</v>
      </c>
      <c r="L80" s="7" t="str">
        <f>HYPERLINK("https://ieeg-my.sharepoint.com/:b:/g/personal/transparencia_ieeg_org_mx/EYHO33UfYZxLpTvK1Noa77kBpGN5oCCNZt41XZsy3zqNZg?e=aczQOj")</f>
        <v>https://ieeg-my.sharepoint.com/:b:/g/personal/transparencia_ieeg_org_mx/EYHO33UfYZxLpTvK1Noa77kBpGN5oCCNZt41XZsy3zqNZg?e=aczQOj</v>
      </c>
    </row>
    <row r="81" spans="1:12" x14ac:dyDescent="0.25">
      <c r="A81" s="3">
        <v>78</v>
      </c>
      <c r="B81" s="4">
        <v>45792</v>
      </c>
      <c r="C81" s="3" t="s">
        <v>630</v>
      </c>
      <c r="D81" s="3" t="s">
        <v>291</v>
      </c>
      <c r="E81" s="7" t="str">
        <f>HYPERLINK("https://ieeg-my.sharepoint.com/:b:/g/personal/transparencia_ieeg_org_mx/EYDbTy7gNiFKlvrV__5JSD0BBEqJ2o_iPsjm_egF_iibUA?e=t2Q4Hq")</f>
        <v>https://ieeg-my.sharepoint.com/:b:/g/personal/transparencia_ieeg_org_mx/EYDbTy7gNiFKlvrV__5JSD0BBEqJ2o_iPsjm_egF_iibUA?e=t2Q4Hq</v>
      </c>
      <c r="F81" s="3"/>
      <c r="G81" s="3">
        <v>80015.64</v>
      </c>
      <c r="H81" s="3">
        <v>80015.64</v>
      </c>
      <c r="I81" s="4">
        <v>45792</v>
      </c>
      <c r="J81" s="4">
        <v>45792</v>
      </c>
      <c r="K81" s="5" t="s">
        <v>631</v>
      </c>
      <c r="L81" s="7" t="str">
        <f>HYPERLINK("https://ieeg-my.sharepoint.com/:b:/g/personal/transparencia_ieeg_org_mx/EcnBqA27Iq1KpQzbjmR07a4By2f7ejL1WgQgLGfT3URb3A?e=azFeT5")</f>
        <v>https://ieeg-my.sharepoint.com/:b:/g/personal/transparencia_ieeg_org_mx/EcnBqA27Iq1KpQzbjmR07a4By2f7ejL1WgQgLGfT3URb3A?e=azFeT5</v>
      </c>
    </row>
    <row r="82" spans="1:12" x14ac:dyDescent="0.25">
      <c r="A82" s="3">
        <v>79</v>
      </c>
      <c r="B82" s="4">
        <v>45789</v>
      </c>
      <c r="C82" s="3" t="s">
        <v>632</v>
      </c>
      <c r="D82" s="3" t="s">
        <v>291</v>
      </c>
      <c r="E82" s="7" t="str">
        <f>HYPERLINK("https://ieeg-my.sharepoint.com/:b:/g/personal/transparencia_ieeg_org_mx/EaDm-PYBRL9EtgrcZ7qeqrkBxYny0O8zj2KJUHDcTNG5mg?e=92qUh3")</f>
        <v>https://ieeg-my.sharepoint.com/:b:/g/personal/transparencia_ieeg_org_mx/EaDm-PYBRL9EtgrcZ7qeqrkBxYny0O8zj2KJUHDcTNG5mg?e=92qUh3</v>
      </c>
      <c r="F82" s="3"/>
      <c r="G82" s="3">
        <v>1995.2</v>
      </c>
      <c r="H82" s="3">
        <v>1995.2</v>
      </c>
      <c r="I82" s="4">
        <v>45789</v>
      </c>
      <c r="J82" s="4">
        <v>45789</v>
      </c>
      <c r="K82" s="5" t="s">
        <v>633</v>
      </c>
      <c r="L82" s="7" t="str">
        <f>HYPERLINK("https://ieeg-my.sharepoint.com/:b:/g/personal/transparencia_ieeg_org_mx/EQ7tdGvuy4ZNj7NB-0Et-jcBpoUWXp2IRh1ZDLm2ifMl9w?e=IbIIDg")</f>
        <v>https://ieeg-my.sharepoint.com/:b:/g/personal/transparencia_ieeg_org_mx/EQ7tdGvuy4ZNj7NB-0Et-jcBpoUWXp2IRh1ZDLm2ifMl9w?e=IbIIDg</v>
      </c>
    </row>
    <row r="83" spans="1:12" x14ac:dyDescent="0.25">
      <c r="A83" s="3">
        <v>80</v>
      </c>
      <c r="B83" s="4">
        <v>45798</v>
      </c>
      <c r="C83" s="3" t="s">
        <v>634</v>
      </c>
      <c r="D83" s="3" t="s">
        <v>291</v>
      </c>
      <c r="E83" s="7" t="str">
        <f>HYPERLINK("https://ieeg-my.sharepoint.com/:b:/g/personal/transparencia_ieeg_org_mx/EafBlErx4npLjucXGvBwILEBS6GVikPXC7qwKiwIkU6Hsg?e=k7d9S0")</f>
        <v>https://ieeg-my.sharepoint.com/:b:/g/personal/transparencia_ieeg_org_mx/EafBlErx4npLjucXGvBwILEBS6GVikPXC7qwKiwIkU6Hsg?e=k7d9S0</v>
      </c>
      <c r="F83" s="3"/>
      <c r="G83" s="3">
        <v>2610</v>
      </c>
      <c r="H83" s="3">
        <v>2610</v>
      </c>
      <c r="I83" s="4">
        <v>45796</v>
      </c>
      <c r="J83" s="4">
        <v>45796</v>
      </c>
      <c r="K83" s="5" t="s">
        <v>635</v>
      </c>
      <c r="L83" s="7" t="str">
        <f>HYPERLINK("https://ieeg-my.sharepoint.com/:b:/g/personal/transparencia_ieeg_org_mx/Eeg4ta5i0UhBgUU64A14lqUBpE0wpZBdpd4yuU0T5VS67w?e=oYnUM8")</f>
        <v>https://ieeg-my.sharepoint.com/:b:/g/personal/transparencia_ieeg_org_mx/Eeg4ta5i0UhBgUU64A14lqUBpE0wpZBdpd4yuU0T5VS67w?e=oYnUM8</v>
      </c>
    </row>
    <row r="84" spans="1:12" x14ac:dyDescent="0.25">
      <c r="A84" s="3">
        <v>81</v>
      </c>
      <c r="B84" s="4">
        <v>45802</v>
      </c>
      <c r="C84" s="3" t="s">
        <v>636</v>
      </c>
      <c r="D84" s="3" t="s">
        <v>291</v>
      </c>
      <c r="E84" s="7" t="str">
        <f>HYPERLINK("https://ieeg-my.sharepoint.com/:b:/g/personal/transparencia_ieeg_org_mx/EYICBFaih0hOhKrsg2ecTW4BrlSeN0GlAEwPxCOyg99fyg?e=Zmri1i")</f>
        <v>https://ieeg-my.sharepoint.com/:b:/g/personal/transparencia_ieeg_org_mx/EYICBFaih0hOhKrsg2ecTW4BrlSeN0GlAEwPxCOyg99fyg?e=Zmri1i</v>
      </c>
      <c r="F84" s="3"/>
      <c r="G84" s="3">
        <v>3596</v>
      </c>
      <c r="H84" s="3">
        <v>3596</v>
      </c>
      <c r="I84" s="4">
        <v>45805</v>
      </c>
      <c r="J84" s="4">
        <v>45805</v>
      </c>
      <c r="K84" s="5">
        <v>20552</v>
      </c>
      <c r="L84" s="7" t="str">
        <f>HYPERLINK("https://ieeg-my.sharepoint.com/:b:/g/personal/transparencia_ieeg_org_mx/EeSkAAvv9DlPvk4uVsOH3ugB_TFim1h5S9UT-j7bO_SK_Q?e=8SNLlI")</f>
        <v>https://ieeg-my.sharepoint.com/:b:/g/personal/transparencia_ieeg_org_mx/EeSkAAvv9DlPvk4uVsOH3ugB_TFim1h5S9UT-j7bO_SK_Q?e=8SNLlI</v>
      </c>
    </row>
    <row r="85" spans="1:12" x14ac:dyDescent="0.25">
      <c r="A85" s="3">
        <v>82</v>
      </c>
      <c r="B85" s="4">
        <v>45695</v>
      </c>
      <c r="C85" s="3" t="s">
        <v>637</v>
      </c>
      <c r="D85" s="3" t="s">
        <v>251</v>
      </c>
      <c r="E85" s="7" t="str">
        <f>HYPERLINK("https://ieeg-my.sharepoint.com/:b:/g/personal/transparencia_ieeg_org_mx/Eet6mWmELepItjCykNMDWlIBPbIh3qvLCEuMdma_yhOvSw?e=Hpe6ty")</f>
        <v>https://ieeg-my.sharepoint.com/:b:/g/personal/transparencia_ieeg_org_mx/Eet6mWmELepItjCykNMDWlIBPbIh3qvLCEuMdma_yhOvSw?e=Hpe6ty</v>
      </c>
      <c r="F85" s="3"/>
      <c r="G85" s="3">
        <v>12064</v>
      </c>
      <c r="H85" s="3">
        <v>12064</v>
      </c>
      <c r="I85" s="4">
        <v>45695</v>
      </c>
      <c r="J85" s="4">
        <v>45723</v>
      </c>
      <c r="K85" s="5" t="s">
        <v>638</v>
      </c>
      <c r="L85" s="7" t="str">
        <f>HYPERLINK("https://ieeg-my.sharepoint.com/:b:/g/personal/transparencia_ieeg_org_mx/EROqNX8jkkVGnRMjto1dD0MBhzsM3FMl4cQImd3A1tqEzA?e=eaFPmF")</f>
        <v>https://ieeg-my.sharepoint.com/:b:/g/personal/transparencia_ieeg_org_mx/EROqNX8jkkVGnRMjto1dD0MBhzsM3FMl4cQImd3A1tqEzA?e=eaFPmF</v>
      </c>
    </row>
    <row r="86" spans="1:12" x14ac:dyDescent="0.25">
      <c r="A86" s="3">
        <v>83</v>
      </c>
      <c r="B86" s="4">
        <v>45695</v>
      </c>
      <c r="C86" s="3" t="s">
        <v>639</v>
      </c>
      <c r="D86" s="3" t="s">
        <v>251</v>
      </c>
      <c r="E86" s="7" t="str">
        <f>HYPERLINK("https://ieeg-my.sharepoint.com/:b:/g/personal/transparencia_ieeg_org_mx/EbAcJE38YidMgX9_GkCSNwcB54T8E-3axyGO_xz8kxo0pg?e=OUk3A6")</f>
        <v>https://ieeg-my.sharepoint.com/:b:/g/personal/transparencia_ieeg_org_mx/EbAcJE38YidMgX9_GkCSNwcB54T8E-3axyGO_xz8kxo0pg?e=OUk3A6</v>
      </c>
      <c r="F86" s="3"/>
      <c r="G86" s="3">
        <v>18255.060000000001</v>
      </c>
      <c r="H86" s="3">
        <v>18255.060000000001</v>
      </c>
      <c r="I86" s="4">
        <v>45695</v>
      </c>
      <c r="J86" s="4">
        <v>45723</v>
      </c>
      <c r="K86" s="5">
        <v>195</v>
      </c>
      <c r="L86" s="7" t="str">
        <f>HYPERLINK("https://ieeg-my.sharepoint.com/:b:/g/personal/transparencia_ieeg_org_mx/EW9Byp1ATvdLgnuu1r-05kcBxNcLXenc0LR4pV9cyA3p1g?e=6aQYS0")</f>
        <v>https://ieeg-my.sharepoint.com/:b:/g/personal/transparencia_ieeg_org_mx/EW9Byp1ATvdLgnuu1r-05kcBxNcLXenc0LR4pV9cyA3p1g?e=6aQYS0</v>
      </c>
    </row>
    <row r="87" spans="1:12" x14ac:dyDescent="0.25">
      <c r="A87" s="3">
        <v>84</v>
      </c>
      <c r="B87" s="4">
        <v>45785</v>
      </c>
      <c r="C87" s="3" t="s">
        <v>636</v>
      </c>
      <c r="D87" s="3" t="s">
        <v>291</v>
      </c>
      <c r="E87" s="7" t="str">
        <f>HYPERLINK("https://ieeg-my.sharepoint.com/:b:/g/personal/transparencia_ieeg_org_mx/EZL_QDPmcZBNuKSnCUpEedIBSBg7ENhKp73CLOt07Ct3Nw?e=KGo46b")</f>
        <v>https://ieeg-my.sharepoint.com/:b:/g/personal/transparencia_ieeg_org_mx/EZL_QDPmcZBNuKSnCUpEedIBSBg7ENhKp73CLOt07Ct3Nw?e=KGo46b</v>
      </c>
      <c r="F87" s="3"/>
      <c r="G87" s="3">
        <v>2436</v>
      </c>
      <c r="H87" s="3">
        <v>2436</v>
      </c>
      <c r="I87" s="4">
        <v>45779</v>
      </c>
      <c r="J87" s="4">
        <v>45779</v>
      </c>
      <c r="K87" s="5" t="s">
        <v>640</v>
      </c>
      <c r="L87" s="7" t="str">
        <f>HYPERLINK("https://ieeg-my.sharepoint.com/:b:/g/personal/transparencia_ieeg_org_mx/ER96q6PlRgFFu9FkCYHFyekBb8OdoZ_kp8dglCTyshBXPQ?e=HKF00C")</f>
        <v>https://ieeg-my.sharepoint.com/:b:/g/personal/transparencia_ieeg_org_mx/ER96q6PlRgFFu9FkCYHFyekBb8OdoZ_kp8dglCTyshBXPQ?e=HKF00C</v>
      </c>
    </row>
    <row r="88" spans="1:12" x14ac:dyDescent="0.25">
      <c r="A88" s="3">
        <v>85</v>
      </c>
      <c r="B88" s="4">
        <v>45754</v>
      </c>
      <c r="C88" s="3" t="s">
        <v>649</v>
      </c>
      <c r="D88" s="3" t="s">
        <v>291</v>
      </c>
      <c r="E88" s="7" t="str">
        <f>HYPERLINK("https://ieeg-my.sharepoint.com/:b:/g/personal/transparencia_ieeg_org_mx/ETGIwuxqfSFFgGBdaCtmBS4B_HWYYP-cjDNNpMLHjaG98A?e=giHaiL")</f>
        <v>https://ieeg-my.sharepoint.com/:b:/g/personal/transparencia_ieeg_org_mx/ETGIwuxqfSFFgGBdaCtmBS4B_HWYYP-cjDNNpMLHjaG98A?e=giHaiL</v>
      </c>
      <c r="F88" s="3"/>
      <c r="G88" s="3">
        <v>17887.2</v>
      </c>
      <c r="H88" s="3">
        <v>17887.2</v>
      </c>
      <c r="I88" s="4">
        <v>45754</v>
      </c>
      <c r="J88" s="4">
        <v>45754</v>
      </c>
      <c r="K88" s="5" t="s">
        <v>650</v>
      </c>
      <c r="L88" s="7" t="str">
        <f>HYPERLINK("https://ieeg-my.sharepoint.com/:b:/g/personal/transparencia_ieeg_org_mx/EYOVCay4cKNGm4uXnC86CugBu_M2gVRQqscX2iI0h_8a7A?e=71Kh8T")</f>
        <v>https://ieeg-my.sharepoint.com/:b:/g/personal/transparencia_ieeg_org_mx/EYOVCay4cKNGm4uXnC86CugBu_M2gVRQqscX2iI0h_8a7A?e=71Kh8T</v>
      </c>
    </row>
    <row r="89" spans="1:12" x14ac:dyDescent="0.25">
      <c r="A89" s="3">
        <v>86</v>
      </c>
      <c r="B89" s="4">
        <v>45800</v>
      </c>
      <c r="C89" s="3" t="s">
        <v>651</v>
      </c>
      <c r="D89" s="3" t="s">
        <v>291</v>
      </c>
      <c r="E89" s="7" t="str">
        <f>HYPERLINK("https://ieeg-my.sharepoint.com/:b:/g/personal/transparencia_ieeg_org_mx/EdZqq0DQN8dJt-M408JPPvgBx-vurfm2pVzBTPnMSW7jCw?e=wsAcbq")</f>
        <v>https://ieeg-my.sharepoint.com/:b:/g/personal/transparencia_ieeg_org_mx/EdZqq0DQN8dJt-M408JPPvgBx-vurfm2pVzBTPnMSW7jCw?e=wsAcbq</v>
      </c>
      <c r="F89" s="3"/>
      <c r="G89" s="3">
        <v>2430.12</v>
      </c>
      <c r="H89" s="3">
        <v>2430.12</v>
      </c>
      <c r="I89" s="4">
        <v>45800</v>
      </c>
      <c r="J89" s="4">
        <v>45800</v>
      </c>
      <c r="K89" s="5" t="s">
        <v>652</v>
      </c>
      <c r="L89" s="7" t="str">
        <f>HYPERLINK("https://ieeg-my.sharepoint.com/:b:/g/personal/transparencia_ieeg_org_mx/EWiDwVjGQLlNhv0moyEHAtYBUbX506XqPFizS2WOMi5RyQ?e=8Uly1G")</f>
        <v>https://ieeg-my.sharepoint.com/:b:/g/personal/transparencia_ieeg_org_mx/EWiDwVjGQLlNhv0moyEHAtYBUbX506XqPFizS2WOMi5RyQ?e=8Uly1G</v>
      </c>
    </row>
  </sheetData>
  <hyperlinks>
    <hyperlink ref="E53" r:id="rId1" display="https://ieeg-my.sharepoint.com/:b:/g/personal/transparencia_ieeg_org_mx/EU3ujgPQoWlElM6_jBLiEUgB3hMnYVpP54-eHgzpKDByLQ?e=3JKyfN" xr:uid="{FE7D1E3D-04ED-40E8-B4D6-B0B691D793D9}"/>
    <hyperlink ref="E4" r:id="rId2" display="https://ieeg-my.sharepoint.com/:b:/g/personal/transparencia_ieeg_org_mx/EZM9LbxVQhJPsJngMEbA160BMv2esZmfSe6P6QqCkuIZ6g?e=TcKPFg" xr:uid="{EF7A2B77-67E7-420B-9052-50A87DE7B64B}"/>
    <hyperlink ref="E5" r:id="rId3" display="https://ieeg-my.sharepoint.com/:b:/g/personal/transparencia_ieeg_org_mx/Eao1RgQo32ZNoTkLUMaCcPkBjdgpCNW-i9k4XO3n3lO2pA?e=bU9HOw" xr:uid="{D0798E51-65ED-4803-B1D3-F0DFBE67DF3F}"/>
    <hyperlink ref="E6" r:id="rId4" display="https://ieeg-my.sharepoint.com/:b:/g/personal/transparencia_ieeg_org_mx/EasFH4no3xNGlwl3uAAwoLIBXEu1WwRYFCRGlgWYInY89Q?e=zoUXai" xr:uid="{CB449DE0-CB5A-4221-B93C-B3C2AE479338}"/>
    <hyperlink ref="E7" r:id="rId5" display="https://ieeg-my.sharepoint.com/:b:/g/personal/transparencia_ieeg_org_mx/EYsDYYJLZ89Oq_rdV1U6F48BSDAgtkckGUA0OmODqbD1oA?e=BQCEzC" xr:uid="{B2F6EB4C-621D-48B6-BB75-1AB323BA7F34}"/>
    <hyperlink ref="E8" r:id="rId6" display="https://ieeg-my.sharepoint.com/:b:/g/personal/transparencia_ieeg_org_mx/ERA4XqzJxGVJhqaaiK5mN4EBffSn6TAWAAtfRpqI0OeV6w?e=uz1bwn" xr:uid="{4DA2D569-3D77-4E27-A335-EE03D26EA933}"/>
    <hyperlink ref="E9" r:id="rId7" display="https://ieeg-my.sharepoint.com/:b:/g/personal/transparencia_ieeg_org_mx/EbrVW1E2_hhAqrtL8IEtF88BaX3acgdUEqgqthCj3rx6gA?e=wIpGfs" xr:uid="{F1A12346-3736-4577-9E73-2C9CC97E2E31}"/>
    <hyperlink ref="E10" r:id="rId8" display="https://ieeg-my.sharepoint.com/:b:/g/personal/transparencia_ieeg_org_mx/EWf_Zi24UUNNkOtL17_SJ_YBAIvpFPJ0XgRymxFt7jNF2w?e=sgPA15" xr:uid="{7CE38074-3525-4C40-BD9A-40E3CA4AB8C5}"/>
    <hyperlink ref="E11" r:id="rId9" display="https://ieeg-my.sharepoint.com/:b:/g/personal/transparencia_ieeg_org_mx/EU-taVkvmyxClO-2yiJFXpoBMN4uy9_kyBeA4IIQp3N2cQ?e=dYGCG1" xr:uid="{D67A42AB-5C26-4898-ADA4-23C1AC36E1CF}"/>
    <hyperlink ref="E12" r:id="rId10" display="https://ieeg-my.sharepoint.com/:b:/g/personal/transparencia_ieeg_org_mx/EdHtSwQjNm5JgrdWH7DxAAUBUrojv-MBp51E2UEO6J8MOA?e=wESH4k" xr:uid="{544B3A09-79A0-4C27-9750-D542F1422F78}"/>
    <hyperlink ref="E13" r:id="rId11" display="https://ieeg-my.sharepoint.com/:b:/g/personal/transparencia_ieeg_org_mx/EU5Xvd7VV5hGtMJFHgY--QABYD8p3hEyc7S--hrEsHONsQ?e=bInJdt" xr:uid="{CF885474-1486-42C5-925E-437DB30F80F2}"/>
    <hyperlink ref="E14" r:id="rId12" display="https://ieeg-my.sharepoint.com/:b:/g/personal/transparencia_ieeg_org_mx/EQcqqA3YE2pLtxQYDqrvK9sBVgZi0PcPguCHZW4NROewgA?e=8DNUIg" xr:uid="{4E4A2CDA-E97C-43E2-8BB9-513064209625}"/>
    <hyperlink ref="E15" r:id="rId13" display="https://ieeg-my.sharepoint.com/:b:/g/personal/transparencia_ieeg_org_mx/ESUEzIpFKYFGrsqtRAgTpJYBFx4EAvJfqZPdxr825Zdhow?e=3Pjlsb" xr:uid="{A15FAFB2-1059-42C9-81B7-A5B75EAB3BB8}"/>
    <hyperlink ref="E16" r:id="rId14" display="https://ieeg-my.sharepoint.com/:b:/g/personal/transparencia_ieeg_org_mx/EewM3fFWZUFAsq5T3fcn8hUBG8Ws8aTlIgY_uNLKmJ1r8g?e=b86h8r" xr:uid="{F814B323-ABAF-4C2A-B567-AEBB76147447}"/>
    <hyperlink ref="E17" r:id="rId15" display="https://ieeg-my.sharepoint.com/:b:/g/personal/transparencia_ieeg_org_mx/EYowmypT6D5FkoHl1HhN6JMBIkCe_RP84oTRQoRkqLoFqQ?e=K1MPUy" xr:uid="{33D70E61-583C-46FC-AE6F-F0CFA61F5946}"/>
    <hyperlink ref="E18" r:id="rId16" display="https://ieeg-my.sharepoint.com/:b:/g/personal/transparencia_ieeg_org_mx/Ec7gOW7DOwlKmU-quvurPG0B2T9MJ_ABcKTVJe4OPkRpEQ?e=vruQc4" xr:uid="{F28D71FA-3B3E-456B-B68C-31D42BB497A9}"/>
    <hyperlink ref="E19" r:id="rId17" display="https://ieeg-my.sharepoint.com/:b:/g/personal/transparencia_ieeg_org_mx/ERUJ4rfZvORLpbkfqzxCNF4BuLqsXDqkLNHrGl-f6VzMzg?e=mKid3v" xr:uid="{7413F429-CB6C-47CE-90AA-9B93553F6670}"/>
    <hyperlink ref="E20" r:id="rId18" display="https://ieeg-my.sharepoint.com/:b:/g/personal/transparencia_ieeg_org_mx/EbHrW7PJvLBEt3f3sNVdGxgBUjbqJHMkWoNPKrNPSAPXZw?e=fGfNee" xr:uid="{10E325D6-13D0-42E4-845A-814D65B3FDEE}"/>
    <hyperlink ref="E21" r:id="rId19" display="https://ieeg-my.sharepoint.com/:b:/g/personal/transparencia_ieeg_org_mx/EY7M-5B3o9lDpEr25pPjLM0BBsrgr3otz6pQaE_Qv1AWlA?e=Uwsm8V" xr:uid="{74FA24B1-B6AF-4F84-9DD3-D3BBFDF2A06B}"/>
    <hyperlink ref="E22" r:id="rId20" display="https://ieeg-my.sharepoint.com/:b:/g/personal/transparencia_ieeg_org_mx/EczIfZ_y8TZIo_7yZiqb160B1B0JOKPd5zDtGUSPZR9xJw?e=xyM5La" xr:uid="{93D1881B-265C-40E2-816B-D8985DC2BD44}"/>
    <hyperlink ref="E23" r:id="rId21" display="https://ieeg-my.sharepoint.com/:b:/g/personal/transparencia_ieeg_org_mx/ER4eHQ4UK15LkpBJuL7os7EBVbdo9jefVCjqjGO0JMCPbQ?e=hDn01H" xr:uid="{9B5925C4-0F23-479E-9616-049A0314F1D5}"/>
    <hyperlink ref="E24" r:id="rId22" display="https://ieeg-my.sharepoint.com/:b:/g/personal/transparencia_ieeg_org_mx/EfZ5CbG6jPNEos6_VYQoVogBpazfWD6H2ZRt6UWm52FEMQ?e=JbW9iB" xr:uid="{A626A8D9-C38D-44FF-A483-E9BC7159F76D}"/>
    <hyperlink ref="E25" r:id="rId23" display="https://ieeg-my.sharepoint.com/:b:/g/personal/transparencia_ieeg_org_mx/EWKUvqGyOURLigZabbpFf_0BH4iz0J1GTkiWP5xUdKeO0Q?e=BjIQmT" xr:uid="{E59DAE2E-8E86-4A53-9DF7-DCA71CB1DDC6}"/>
    <hyperlink ref="E26" r:id="rId24" display="https://ieeg-my.sharepoint.com/:b:/g/personal/transparencia_ieeg_org_mx/ETvSz6pTFiJClCqNCh6HDwMB-6Bevy_K9c5OTBvYhwi5hg?e=f2rwkV" xr:uid="{EF65874E-3204-4516-92C5-CA62B0AC35B4}"/>
    <hyperlink ref="E27" r:id="rId25" display="https://ieeg-my.sharepoint.com/:b:/g/personal/transparencia_ieeg_org_mx/EbGiZBZzB6tJiJt6bHN_ytsB6YBuj-5ok_G9F52J8BggXQ?e=hRsrnD" xr:uid="{BB1C4938-EEAC-4875-AC54-5B89D0562697}"/>
    <hyperlink ref="E28" r:id="rId26" display="https://ieeg-my.sharepoint.com/:b:/g/personal/transparencia_ieeg_org_mx/EaK5E0F4BLNElQgxfCsOkjgBkq0LNGTIOVDjByhTsQLPsw?e=1NifRD" xr:uid="{5B33CA47-5BB0-4990-9477-3C2A2A16C007}"/>
    <hyperlink ref="E29" r:id="rId27" display="https://ieeg-my.sharepoint.com/:b:/g/personal/transparencia_ieeg_org_mx/EejB4xjV2lRDl9HDEqvGzosBj58JrwRzBpO3GAYPEkDjvQ?e=XCLwzq" xr:uid="{57409F2C-FDBE-4FB5-8CC0-B1DB32DD334B}"/>
    <hyperlink ref="E30" r:id="rId28" display="https://ieeg-my.sharepoint.com/:b:/g/personal/transparencia_ieeg_org_mx/ERFDwM8GEz9Cp_lfDLrUd_oBs526ugfDzHaGk0HxKtlq0w?e=p3KAZA" xr:uid="{589ECDB3-C566-4C68-B981-980590ECB9B2}"/>
    <hyperlink ref="E31" r:id="rId29" display="https://ieeg-my.sharepoint.com/:b:/g/personal/transparencia_ieeg_org_mx/EeXBuOUD5XdBm8m1mrg1ze8BzPpuedloROOUytjmKyufcw?e=N0qLQh" xr:uid="{4513FFF2-33CC-4954-AF3C-8B1A20747601}"/>
    <hyperlink ref="E32" r:id="rId30" display="https://ieeg-my.sharepoint.com/:b:/g/personal/transparencia_ieeg_org_mx/EaTr07NR16ZHps-rzid84CQBHKYAiDoLasz7bgg3IEoOhw?e=LnaKMl" xr:uid="{E9B8BB18-C5FB-4C4A-8311-DDCB13D9DB0F}"/>
    <hyperlink ref="E33" r:id="rId31" display="https://ieeg-my.sharepoint.com/:b:/g/personal/transparencia_ieeg_org_mx/EQvaB_kuKOxPlUL1nqziQ-8BTkXmvjUlhR8fRwj7w8JKZA?e=76swKs" xr:uid="{115FB68D-0A2A-49F9-BFB1-18CDFC50D26B}"/>
    <hyperlink ref="E34" r:id="rId32" display="https://ieeg-my.sharepoint.com/:b:/g/personal/transparencia_ieeg_org_mx/EYtE1pjY6D5KoDjMHcVf9sUBhaFrdKd5AhT8Z81v32ON5g?e=fodnPL" xr:uid="{1A1793C7-4FC9-471F-8016-D716C32E61D7}"/>
    <hyperlink ref="E35" r:id="rId33" display="https://ieeg-my.sharepoint.com/:b:/g/personal/transparencia_ieeg_org_mx/EXWBB_elKjpDt5MgIGoirvUBhAEgLjypY7jh7GVA0B9Dag?e=1EfDGV" xr:uid="{9965D3FF-B341-4D86-A4CF-F465BAC881D5}"/>
    <hyperlink ref="E36" r:id="rId34" display="https://ieeg-my.sharepoint.com/:b:/g/personal/transparencia_ieeg_org_mx/EcNaCD6yXipEn83FXG3V4AwBknoIrC-Cn4nI-iUzlKdmzQ?e=9isW5L" xr:uid="{AF338D69-983B-4680-B2E5-EA11021E974D}"/>
    <hyperlink ref="E37" r:id="rId35" display="https://ieeg-my.sharepoint.com/:b:/g/personal/transparencia_ieeg_org_mx/EU47pF0wD1BKtiCnozj_C8ABYmBj_3FUoNQDZqY9BZymfg?e=6VH1ah" xr:uid="{1D3056B6-347D-4562-9959-1A5ACD519F1B}"/>
    <hyperlink ref="E38" r:id="rId36" display="https://ieeg-my.sharepoint.com/:b:/g/personal/transparencia_ieeg_org_mx/EYEZ95aPepBBn58WYW3ljl8BJp_BV0tM-SeAVUvtyH5XvQ?e=wkqocH" xr:uid="{D12744F2-0D09-4622-8272-514CCB28B294}"/>
    <hyperlink ref="E39" r:id="rId37" display="https://ieeg-my.sharepoint.com/:b:/g/personal/transparencia_ieeg_org_mx/Ed9wfvpZi5VGhA0tdyeZUQIBohG5r-4-DRB6Jpu8KKEWFQ?e=BENkhw" xr:uid="{2CCE4E79-E8FD-4A2F-85C1-B205F8ACD0DC}"/>
    <hyperlink ref="E40" r:id="rId38" display="https://ieeg-my.sharepoint.com/:b:/g/personal/transparencia_ieeg_org_mx/ETWnDShjQKFApIqf-2PqZOwBxyUKc_f5JqyWsWB_R3BBAA?e=6e1PDg" xr:uid="{780FE480-95F1-418E-9717-41C27822B042}"/>
    <hyperlink ref="E41" r:id="rId39" display="https://ieeg-my.sharepoint.com/:b:/g/personal/transparencia_ieeg_org_mx/EfcFcyIgC5FFr9Mk9QCxVxYBiey_Zl8eUEWAUHosnvcjeg?e=Ycgdng" xr:uid="{7B05ECB4-3570-4731-9A65-79087BE410DC}"/>
    <hyperlink ref="E42" r:id="rId40" display="https://ieeg-my.sharepoint.com/:b:/g/personal/transparencia_ieeg_org_mx/EYGIXeyiE_NGpdzovzrbl28BMFoDbhWLDmj9Pi1n_sV1KQ?e=XYUGsQ" xr:uid="{8C148F8B-635A-4E77-8D6A-02ADAE3F9014}"/>
    <hyperlink ref="E43" r:id="rId41" display="https://ieeg-my.sharepoint.com/:b:/g/personal/transparencia_ieeg_org_mx/EfdghAO0LV1Csi12jV4ti3gBsXXcaxHkukfn-2cGpGbCdw?e=Rts5vn" xr:uid="{AB1C41FE-9162-4006-AD5B-C69D75E788E5}"/>
    <hyperlink ref="E44" r:id="rId42" display="https://ieeg-my.sharepoint.com/:b:/g/personal/transparencia_ieeg_org_mx/EYrRpiyuRMlAq-3Ly-jgANEBRkffdg6Z1q_vdC9wKvakTA?e=WY4Kh0" xr:uid="{6D3C2945-399D-4290-9520-51A43230A174}"/>
    <hyperlink ref="E45" r:id="rId43" display="https://ieeg-my.sharepoint.com/:b:/g/personal/transparencia_ieeg_org_mx/ES12VDWdV45DueRphdAC4uMBOd4tF5S0FwIIWT24sE1EYA?e=mP4gFM" xr:uid="{D6D5E167-6731-4236-A328-26EE16079C2B}"/>
    <hyperlink ref="E46" r:id="rId44" display="https://ieeg-my.sharepoint.com/:b:/g/personal/transparencia_ieeg_org_mx/Ea0-QSyB73NEggti_EtMzrUBT_TMvivgetmUvF8KeXrniQ?e=wDsy6G" xr:uid="{47A904F6-3BDA-4D63-8695-532F6A9C2E2B}"/>
    <hyperlink ref="E47" r:id="rId45" display="https://ieeg-my.sharepoint.com/:b:/g/personal/transparencia_ieeg_org_mx/EUJv-vC4awRKkbn6EIFqQx4BhxbDGJ6uL6Q3_QucJsnehQ?e=LBtbTL" xr:uid="{99E7D0B3-EDAE-435E-B219-ED1F00CE3EBE}"/>
    <hyperlink ref="E48" r:id="rId46" display="https://ieeg-my.sharepoint.com/:b:/g/personal/transparencia_ieeg_org_mx/EfPOWHpSYDZChnBiGLPIxwcBzUxG8RNexCk6vrg1L09poA?e=PHKAQW" xr:uid="{1333B497-8DF2-4A01-9229-50752B78249B}"/>
    <hyperlink ref="E49" r:id="rId47" display="https://ieeg-my.sharepoint.com/:b:/g/personal/transparencia_ieeg_org_mx/ETRjHlDCQFZHjWOTLIEtCxcBpEJeenuOu9Y6TF5nim4yWQ?e=3igSqj" xr:uid="{2B7C737F-D935-42B3-AC50-97379DEA4C0E}"/>
    <hyperlink ref="E50" r:id="rId48" display="https://ieeg-my.sharepoint.com/:b:/g/personal/transparencia_ieeg_org_mx/EcCCI4_vu_dHqDNbF6iNxFkBC-H9mm4-ASGQ9qZLLsRRlg?e=YLOhsy" xr:uid="{FBAC5152-BD96-42E1-929B-B214DAB74BDF}"/>
    <hyperlink ref="E51" r:id="rId49" display="https://ieeg-my.sharepoint.com/:b:/g/personal/transparencia_ieeg_org_mx/EeeE97m_M85EtQC3J3-Sr2IBaIozTdJrk6ttLkpbnfD6cw?e=XDOYDj" xr:uid="{1231DFB6-094B-46F8-9806-40D3C82759BB}"/>
    <hyperlink ref="E52" r:id="rId50" display="https://ieeg-my.sharepoint.com/:b:/g/personal/transparencia_ieeg_org_mx/Ef7o35OPoPpLvxyqma6XwtEB6Zn5IH55WxxRbvGOf9ilYQ?e=eLHIcV" xr:uid="{4C0474AF-9933-4BD1-BC9F-33CDEA69FD94}"/>
    <hyperlink ref="E54" r:id="rId51" display="https://ieeg-my.sharepoint.com/:b:/g/personal/transparencia_ieeg_org_mx/EX_NX7LZO_hOpc5tYkBc52wBrFXD0Um_0O_O36Y1LWqloA?e=8mvgyT" xr:uid="{DDD330C6-F8FE-459F-A413-87FB6A264CE4}"/>
    <hyperlink ref="E55" r:id="rId52" display="https://ieeg-my.sharepoint.com/:b:/g/personal/transparencia_ieeg_org_mx/ETEDsWKjtaBIu65ILVYy_0UBGfKjlowibwCi5gCmqxtArw?e=9ASHeP" xr:uid="{F93BD8BC-56D0-490A-90F0-403EDEAED1C2}"/>
    <hyperlink ref="E56" r:id="rId53" display="https://ieeg-my.sharepoint.com/:b:/g/personal/transparencia_ieeg_org_mx/Ec3teo3tpH1OtqjyjhPEG9cBOgrlf-MzQKRZ6MSpbNsxwQ?e=Lu1ALd" xr:uid="{6A8D196C-8443-46E0-A6C1-92CC05ADE01F}"/>
    <hyperlink ref="E57" r:id="rId54" display="https://ieeg-my.sharepoint.com/:b:/g/personal/transparencia_ieeg_org_mx/EcMgDilNYctIlFo6kesneoUBMclTBDcC17XjZfcvJtJl7Q?e=LuMyr1" xr:uid="{385CCE0B-BE74-4851-8167-674A41BF0105}"/>
    <hyperlink ref="E58" r:id="rId55" display="https://ieeg-my.sharepoint.com/:b:/g/personal/transparencia_ieeg_org_mx/EXhNtQVKe5hJr8dl1dxLPs0BopAt3SqHMfzTFExivVP4Dg?e=kUW4rp" xr:uid="{010D2AE6-DB20-4C2E-8D9A-C5FABBF470E7}"/>
    <hyperlink ref="E59" r:id="rId56" display="https://ieeg-my.sharepoint.com/:b:/g/personal/transparencia_ieeg_org_mx/EXrIQWDmgW1DkuXsm3cqNGgBIECxaffndRFM_rBpopuBHQ?e=jkgkNB" xr:uid="{08ABAED5-AA54-4B75-A3CB-80B6648E29BE}"/>
    <hyperlink ref="E60" r:id="rId57" display="https://ieeg-my.sharepoint.com/:b:/g/personal/transparencia_ieeg_org_mx/EdmUKAsNcyxMspCupAJooVwBKoAYJT73pTy4WXKsWFryeQ?e=ymbOcV" xr:uid="{B271496B-EBE9-46E9-B810-5E195E739CBB}"/>
    <hyperlink ref="E61" r:id="rId58" display="https://ieeg-my.sharepoint.com/:b:/g/personal/transparencia_ieeg_org_mx/EQUxp5sA89BEuOZPOstNX1YBo7Ah2TyCHM1Nv1H100tXnw?e=cep4jM" xr:uid="{F389BA75-CAB6-4987-98DC-10BE3E328C8B}"/>
    <hyperlink ref="E62" r:id="rId59" display="https://ieeg-my.sharepoint.com/:b:/g/personal/transparencia_ieeg_org_mx/EUpt7Gd2hspCtba4JUu-QVMB6yOZHOz2Nm9UwNKRXy1anw?e=tcIsXG" xr:uid="{4BD8B9DB-52C7-4138-82C4-4119023B8157}"/>
    <hyperlink ref="E63" r:id="rId60" display="https://ieeg-my.sharepoint.com/:b:/g/personal/transparencia_ieeg_org_mx/ETJ32CTNvxRMn9R1EiOiTGcBiSQjhYTWthF6HF1a6i6q3g?e=43f3WI" xr:uid="{1A2EED52-1908-492A-9AD3-AA7B9559E6FD}"/>
    <hyperlink ref="E64" r:id="rId61" display="https://ieeg-my.sharepoint.com/:b:/g/personal/transparencia_ieeg_org_mx/EXbSHeT7h1FNuKY7-YrwaI8BhrG11kKaUNkMWy-XB_ueBQ?e=VRQY2Q" xr:uid="{05B0B8E8-315C-494D-B12D-A5BC34233A17}"/>
    <hyperlink ref="E65" r:id="rId62" display="https://ieeg-my.sharepoint.com/:b:/g/personal/transparencia_ieeg_org_mx/EdxI0J0y9g1Pus-_c1NZYnMBJZR-LhK334PyXqD73bbnwA?e=xO991I" xr:uid="{60B9177F-4419-42A6-9EE6-3C9F8655EF4C}"/>
    <hyperlink ref="E66" r:id="rId63" display="https://ieeg-my.sharepoint.com/:b:/g/personal/transparencia_ieeg_org_mx/EWwVItk6j0lEqhGf8USz3igBG265YHsAtwIfQ4knObNy6Q?e=JiYV5J" xr:uid="{4C69B3FB-4D4C-4316-A6E5-4F18BE1ADFBD}"/>
    <hyperlink ref="E67" r:id="rId64" display="https://ieeg-my.sharepoint.com/:b:/g/personal/transparencia_ieeg_org_mx/ES25TFr7NjFOt6nJQXWgOYYB3EgIrlfVCkBw-bNILvwJhg?e=sb95qb" xr:uid="{DD073786-6317-47EE-8E5A-CAC3A8668973}"/>
    <hyperlink ref="E68" r:id="rId65" display="https://ieeg-my.sharepoint.com/:b:/g/personal/transparencia_ieeg_org_mx/Eaav_IXoDvNKi7dIC_fqJMYBrwuCUyEYT5ez6p2MnsbIeg?e=d1MtqJ" xr:uid="{572F5CA7-D4E2-43EF-AE01-890E1A900FF8}"/>
    <hyperlink ref="E69" r:id="rId66" display="https://ieeg-my.sharepoint.com/:b:/g/personal/transparencia_ieeg_org_mx/ERWmfDdV6WRPrcUT3VYzXbUBPWijJ-WkWVvV_6zwMhwnCw?e=bw5f9Q" xr:uid="{24FA043B-F21C-4C8B-AB86-4E25381E07F8}"/>
    <hyperlink ref="E70" r:id="rId67" display="https://ieeg-my.sharepoint.com/:b:/g/personal/transparencia_ieeg_org_mx/EY0VglinCYlHldQkyvv_fQ0BBF8TzuLk0QZ1PjS8rzMPQg?e=powg2H" xr:uid="{72A97A20-B1D7-4C97-82EB-BBD6A6A54371}"/>
    <hyperlink ref="E71" r:id="rId68" display="https://ieeg-my.sharepoint.com/:b:/g/personal/transparencia_ieeg_org_mx/ETta8UioL0xAie4PimOvKcABv0vwpEjMh1MPcwOilHFUzg?e=apcwUX" xr:uid="{00EBCA7C-99E5-456D-84D7-5F2D5C9385C5}"/>
    <hyperlink ref="E72" r:id="rId69" display="https://ieeg-my.sharepoint.com/:b:/g/personal/transparencia_ieeg_org_mx/EeE6hZZzybFEqTPMw-5N1yUBhGbYyLMYz9ENE3DkKFC3tA?e=e3DfUD" xr:uid="{ADAE037A-AAEF-495F-AF42-BF27F6711DBC}"/>
    <hyperlink ref="E73" r:id="rId70" display="https://ieeg-my.sharepoint.com/:b:/g/personal/transparencia_ieeg_org_mx/EY0i3g-BBTxGj8FSq0-c7jgB2MN8gQHP9xxzUtKfdhjugw?e=3Fq88w" xr:uid="{5A7E28B4-E328-4D1A-AB5D-CBA5A341B751}"/>
    <hyperlink ref="E74" r:id="rId71" display="https://ieeg-my.sharepoint.com/:b:/g/personal/transparencia_ieeg_org_mx/EevsITHW_VpFrbLl8FFImM0BoX8PtLwOOwcTWkSVOS9uhg?e=dWWRiy" xr:uid="{B0B9325B-1229-47D0-B18B-0EA791491C72}"/>
    <hyperlink ref="E75" r:id="rId72" display="https://ieeg-my.sharepoint.com/:b:/g/personal/transparencia_ieeg_org_mx/EZuwOgmFhDJDmbzbrecjGrUBJE6wGB7e0fm_C6Gb1r3AKQ?e=wAjcwf" xr:uid="{D27C5B5C-161F-45AF-8A5F-FF9DE014273B}"/>
    <hyperlink ref="E76" r:id="rId73" display="https://ieeg-my.sharepoint.com/:b:/g/personal/transparencia_ieeg_org_mx/EfXqTUp2RmhHgKy7cqMQslsBkTRKTOAtfjOJfHPF6lTBgQ?e=Ttiuvd" xr:uid="{2BDFDCB4-550C-4FBD-8548-9EC5CD815B18}"/>
    <hyperlink ref="E77" r:id="rId74" display="https://ieeg-my.sharepoint.com/:b:/g/personal/transparencia_ieeg_org_mx/EV_SkHOdZhFAsOxfiBumoCUBf9DNDpwqAudngpCzn0pQsQ?e=8MJlFc" xr:uid="{D85C7BE9-1A83-4326-8C2C-DF1DDA28CE56}"/>
    <hyperlink ref="E78" r:id="rId75" display="https://ieeg-my.sharepoint.com/:b:/g/personal/transparencia_ieeg_org_mx/EVdOIT1kwVJPiP1dV2Kmb4wBcKKwsiyiGVgAeS0G9Xq9Yw?e=yLzgXi" xr:uid="{C0E06EE2-053F-4F92-A824-409C9AAEC031}"/>
    <hyperlink ref="E79" r:id="rId76" display="https://ieeg-my.sharepoint.com/:b:/g/personal/transparencia_ieeg_org_mx/EWCCy6ZKfcxFjgpkFRQ7u3sBdPX77E-CM8-7zK8DgIPJBQ?e=RlMQQ1" xr:uid="{033CF802-8A90-47F4-B261-B507F7B2DCD7}"/>
    <hyperlink ref="E80" r:id="rId77" display="https://ieeg-my.sharepoint.com/:b:/g/personal/transparencia_ieeg_org_mx/EWsK3SS_bOxMgG8qtSmzyFcB3r8Gfoch5rG69jymSVsOdA?e=2bMsMH" xr:uid="{E3386483-F3AB-4B4C-9429-AEFE8205D4AC}"/>
    <hyperlink ref="E81" r:id="rId78" display="https://ieeg-my.sharepoint.com/:b:/g/personal/transparencia_ieeg_org_mx/EYDbTy7gNiFKlvrV__5JSD0BBEqJ2o_iPsjm_egF_iibUA?e=t2Q4Hq" xr:uid="{28D1F4E6-0632-4284-BB37-1AABB00ADAFE}"/>
    <hyperlink ref="E82" r:id="rId79" display="https://ieeg-my.sharepoint.com/:b:/g/personal/transparencia_ieeg_org_mx/EaDm-PYBRL9EtgrcZ7qeqrkBxYny0O8zj2KJUHDcTNG5mg?e=92qUh3" xr:uid="{CEA57E86-A3AB-46E2-9514-E3639CC2267B}"/>
    <hyperlink ref="E83" r:id="rId80" display="https://ieeg-my.sharepoint.com/:b:/g/personal/transparencia_ieeg_org_mx/EafBlErx4npLjucXGvBwILEBS6GVikPXC7qwKiwIkU6Hsg?e=k7d9S0" xr:uid="{A8DD00AD-9EB3-4572-8EE5-FE4950370F06}"/>
    <hyperlink ref="E84" r:id="rId81" display="https://ieeg-my.sharepoint.com/:b:/g/personal/transparencia_ieeg_org_mx/EYICBFaih0hOhKrsg2ecTW4BrlSeN0GlAEwPxCOyg99fyg?e=Zmri1i" xr:uid="{A074AC5A-ABA7-417F-9435-F29FB17021A0}"/>
    <hyperlink ref="E85" r:id="rId82" display="https://ieeg-my.sharepoint.com/:b:/g/personal/transparencia_ieeg_org_mx/Eet6mWmELepItjCykNMDWlIBPbIh3qvLCEuMdma_yhOvSw?e=Hpe6ty" xr:uid="{7295C552-9CFD-4154-8ABF-90DAF2F27A75}"/>
    <hyperlink ref="E86" r:id="rId83" display="https://ieeg-my.sharepoint.com/:b:/g/personal/transparencia_ieeg_org_mx/EbAcJE38YidMgX9_GkCSNwcB54T8E-3axyGO_xz8kxo0pg?e=OUk3A6" xr:uid="{28D2EBD9-2DFF-42BF-A4AA-30BDA2D2D305}"/>
    <hyperlink ref="E87" r:id="rId84" display="https://ieeg-my.sharepoint.com/:b:/g/personal/transparencia_ieeg_org_mx/EZL_QDPmcZBNuKSnCUpEedIBSBg7ENhKp73CLOt07Ct3Nw?e=KGo46b" xr:uid="{BE1FED82-A897-4C81-9B9C-3CF4078E7924}"/>
    <hyperlink ref="L4" r:id="rId85" display="https://ieeg-my.sharepoint.com/:b:/g/personal/transparencia_ieeg_org_mx/ERLdUnr_5elOodmDENriEWUBYmUzY71uO8RQUVHbG--nFg?e=M6l9ky" xr:uid="{DDFAA2BB-1FAF-46A9-9FE3-E980A9DFD627}"/>
    <hyperlink ref="L5" r:id="rId86" display="https://ieeg-my.sharepoint.com/:b:/g/personal/transparencia_ieeg_org_mx/ETCBGUduNelDiXM_bTQwj-UBFWSwewVOuN2jRQnWNV0aXQ?e=RlalWT" xr:uid="{3C318C19-E9D1-46B3-9A86-F353B4E34EB4}"/>
    <hyperlink ref="L6" r:id="rId87" display="https://ieeg-my.sharepoint.com/:b:/g/personal/transparencia_ieeg_org_mx/Ebs8HDaxmdZGvp3u-tx_s-8BFaFyWEljDWrGHbqL5xuE3A?e=pTrhro" xr:uid="{E0D2080E-2232-4818-8D88-2D40F3B8689A}"/>
    <hyperlink ref="L7" r:id="rId88" display="https://ieeg-my.sharepoint.com/:b:/g/personal/transparencia_ieeg_org_mx/EQTBzwS49_lGtO7B5xaL9M8BRkP9xE_LpHHdYJt0OPpbVQ?e=NfyD0Y" xr:uid="{20C7B564-1809-4900-9CF2-61D323C68704}"/>
    <hyperlink ref="L8" r:id="rId89" display="https://ieeg-my.sharepoint.com/:b:/g/personal/transparencia_ieeg_org_mx/ETi62Jbw_jxArp12MRfz7YEBeEPyoZ9_z9MT-o7QJoD2kw?e=SJC4o9" xr:uid="{46FA5E1E-3CB1-43D8-AEFE-1F80D363B72E}"/>
    <hyperlink ref="L9" r:id="rId90" display="https://ieeg-my.sharepoint.com/:b:/g/personal/transparencia_ieeg_org_mx/EbJCE-p9PGJHur-CNC_NV_oB-fFAaadjYX1CIS_DtnwGVA?e=OVLNOL" xr:uid="{32F44B4C-8AC1-41B8-BB90-D0AF704BA744}"/>
    <hyperlink ref="L10" r:id="rId91" display="https://ieeg-my.sharepoint.com/:b:/g/personal/transparencia_ieeg_org_mx/EVTN7hcYLHJLkA4kDfnEAroBFs5UcuyRjFP9WpPUKtbujA?e=puS6hs" xr:uid="{4D0BACF2-31BA-4B87-A1B7-3F31ED86B76A}"/>
    <hyperlink ref="L11" r:id="rId92" display="https://ieeg-my.sharepoint.com/:b:/g/personal/transparencia_ieeg_org_mx/EfApUy-RJ3NDqKjgICURufABGKB6U-cVEVMDKVu-xGyuaw?e=KLOFdR" xr:uid="{33A18FE7-A294-452B-82C8-B771D2D2B944}"/>
    <hyperlink ref="L12" r:id="rId93" display="https://ieeg-my.sharepoint.com/:b:/g/personal/transparencia_ieeg_org_mx/ESef5SsuoOtJobgRQaDF8vAB02d27Fbm6YmyUr0W9r4kpA?e=rcTqDX" xr:uid="{21954C65-3A2B-4B1D-BA81-D5A9F46B9D9E}"/>
    <hyperlink ref="L13" r:id="rId94" display="https://ieeg-my.sharepoint.com/:b:/g/personal/transparencia_ieeg_org_mx/EaPSSHZ6eZRDrcG1SErL6swBujGWBvHVABNeeM3nJ-ROTw?e=i7ayb6" xr:uid="{767A4C10-61FA-4772-9CDF-70D59360ED96}"/>
    <hyperlink ref="L14" r:id="rId95" display="https://ieeg-my.sharepoint.com/:b:/g/personal/transparencia_ieeg_org_mx/EebfQpgKpB5HnF4ZIf8LA8oBvmuiK1FBTPr3yYnbSGv1iQ?e=BKuuCT" xr:uid="{ABF2ACB4-39C5-4244-BD6D-5F1C3BCD0906}"/>
    <hyperlink ref="L15" r:id="rId96" display="https://ieeg-my.sharepoint.com/:b:/g/personal/transparencia_ieeg_org_mx/ERVKg849HP1Ju0E6ZLIh2SoBilwQ7Da2eqEhKDlA-Vmg_A?e=WUAXvz" xr:uid="{F4C17C38-DA96-435D-9BFE-E79EA445902E}"/>
    <hyperlink ref="L16" r:id="rId97" display="https://ieeg-my.sharepoint.com/:b:/g/personal/transparencia_ieeg_org_mx/EfeuPDUFv_1Fss4WANoWJ3sBblAZH-d981vL6j5ASn7UEA?e=xP1ev0" xr:uid="{3C10BBF8-3675-4F2E-A857-EAF86BE0AC65}"/>
    <hyperlink ref="L17" r:id="rId98" display="https://ieeg-my.sharepoint.com/:b:/g/personal/transparencia_ieeg_org_mx/EUGu8eczGHROplVIRMvVRzkBflzEbyo_Z59lkVW_gzGeEQ?e=EnUPdW" xr:uid="{783BDE7E-8CC1-41E0-8CBD-034D4F0BD77E}"/>
    <hyperlink ref="L18" r:id="rId99" display="https://ieeg-my.sharepoint.com/:b:/g/personal/transparencia_ieeg_org_mx/EfZYmFQBsvJDhpN9N9HdfvkBQoEVT6FGNasxp2Q4tQsZYQ?e=NgSyCs" xr:uid="{BEE3FB3F-AFEE-4F78-9929-80234651334A}"/>
    <hyperlink ref="L19" r:id="rId100" display="https://ieeg-my.sharepoint.com/:b:/g/personal/transparencia_ieeg_org_mx/EYclaPFUTTJCrQffilH09ZABpjslEvE2DM9DJkTE3MgmSw?e=H62iZ6" xr:uid="{AAB7626D-7795-4CB8-AB77-F1352A9BFAF8}"/>
    <hyperlink ref="L20" r:id="rId101" display="https://ieeg-my.sharepoint.com/:b:/g/personal/transparencia_ieeg_org_mx/EaObEUc2puNGoaw2t_48GcoB-ZxrO0DGKmA7OEBhh-ZGAw?e=qnt1fk" xr:uid="{6F93E123-77B8-49D7-828E-DBED29F8CEFE}"/>
    <hyperlink ref="L21" r:id="rId102" display="https://ieeg-my.sharepoint.com/:b:/g/personal/transparencia_ieeg_org_mx/EbL9FnF8Lk5BomN0D3PAWygBYc0eKXX7iiqIxx3RVdOrbQ?e=wXSZHy" xr:uid="{6FA50D5F-2D2B-4BF6-9017-5A82F89546F9}"/>
    <hyperlink ref="L22" r:id="rId103" display="https://ieeg-my.sharepoint.com/:b:/g/personal/transparencia_ieeg_org_mx/ETHCVBWji1JKmsr9UPTIAl8BKQ59K2LYjcEnfHYrzcZ6gw?e=w6xUR7" xr:uid="{90732B9C-BA0D-41C2-B03F-337A4F863589}"/>
    <hyperlink ref="L23" r:id="rId104" display="https://ieeg-my.sharepoint.com/:b:/g/personal/transparencia_ieeg_org_mx/EVIkbCb_zhpLjsgJn4xqwp0BjCby_YzrW4WHOUqTTV0QaA?e=etnckg" xr:uid="{3655C32A-2F40-482A-B8EA-3EDDFC2F0E14}"/>
    <hyperlink ref="L24" r:id="rId105" display="https://ieeg-my.sharepoint.com/:b:/g/personal/transparencia_ieeg_org_mx/ESq1RnmATTBPpiK_T8kR4qEBmp58hTWx5oNtmrAS_ucugQ?e=AOwJKb" xr:uid="{81997C4C-98DC-4E2E-9156-E04E3720BE86}"/>
    <hyperlink ref="L25" r:id="rId106" display="https://ieeg-my.sharepoint.com/:b:/g/personal/transparencia_ieeg_org_mx/EYM-abbEeqxAg3MIjay9z-UBxfM18RFPmsxN5_OqcgxzgA?e=Y0FF6D" xr:uid="{0A9A4066-FB84-4DD1-B448-6E71811848F2}"/>
    <hyperlink ref="L26" r:id="rId107" display="https://ieeg-my.sharepoint.com/:b:/g/personal/transparencia_ieeg_org_mx/EbeHL5DN6DxDnaMK4WcHhQEB_AFhk26FMxNpbA3z579uIA?e=STEYAk" xr:uid="{3057D710-5FE1-491F-B69C-2472B2FF2CE4}"/>
    <hyperlink ref="L27" r:id="rId108" display="https://ieeg-my.sharepoint.com/:b:/g/personal/transparencia_ieeg_org_mx/EQzBxnfULkJGjgrWV17x1LQBvZpFVcTlA-pTl1XCQpxCEQ?e=Pz6LLz" xr:uid="{D016FD98-5752-4EC7-99B4-6C7C370B7F41}"/>
    <hyperlink ref="L28" r:id="rId109" display="https://ieeg-my.sharepoint.com/:b:/g/personal/transparencia_ieeg_org_mx/ERuS68LasdNNqCxcI_yoa54B1IBq1cF8YEzG7ZiRgN0VtQ?e=dqe7fm" xr:uid="{7E25E4C7-AAA7-42D4-8C81-0F1FF808128A}"/>
    <hyperlink ref="L29" r:id="rId110" display="https://ieeg-my.sharepoint.com/:b:/g/personal/transparencia_ieeg_org_mx/ESL9NtHKGY1JiyMkOpC4T08BUycesEdn80LjwtgS_hFK0g?e=hTNHef" xr:uid="{DF4C92F9-4AF4-4876-AF4F-DF182519D580}"/>
    <hyperlink ref="L30" r:id="rId111" display="https://ieeg-my.sharepoint.com/:b:/g/personal/transparencia_ieeg_org_mx/EXJWu9P1pTREoUkvuWW0gzABbBIFzNOcuMW81uWDsWRIeQ?e=aAUr70" xr:uid="{93534590-4051-4C8C-8D5B-AC3ED927854A}"/>
    <hyperlink ref="L31" r:id="rId112" display="https://ieeg-my.sharepoint.com/:b:/g/personal/transparencia_ieeg_org_mx/EbUjhH_CjSBPtn6nHC-Dd6ABYqv_fmzvsRXZYk06pB2gag?e=JWE28B" xr:uid="{266F5B0D-9B86-4C72-800D-D554569E9A33}"/>
    <hyperlink ref="L32" r:id="rId113" display="https://ieeg-my.sharepoint.com/:b:/g/personal/transparencia_ieeg_org_mx/EXpChD76Fj1An829vfHUookBRQRFkPXhR_q9r6id8NtpbA?e=CeYiG0" xr:uid="{2D1374AF-F644-4193-AC88-3AFCDBAC5164}"/>
    <hyperlink ref="L33" r:id="rId114" display="https://ieeg-my.sharepoint.com/:b:/g/personal/transparencia_ieeg_org_mx/EegMdbZUMjFFrcCHZeHiXuUBKoilKgo8JavTiP4YsN5g4g?e=P3paBI" xr:uid="{E4DFCCBB-6403-43D4-8150-8A31CF436A2E}"/>
    <hyperlink ref="L34" r:id="rId115" display="https://ieeg-my.sharepoint.com/:b:/g/personal/transparencia_ieeg_org_mx/EUKD67rhvfhOhiquxzMHdAEBlnWmT4o7j79SdQBHmHTimw?e=X3ebXP" xr:uid="{B78865C8-78CC-4F72-B3B9-CAE78F3F87DD}"/>
    <hyperlink ref="L35" r:id="rId116" display="https://ieeg-my.sharepoint.com/:b:/g/personal/transparencia_ieeg_org_mx/ESaBcHRzZixPpCJMxfBoTf0BLkcOFr5HDsf4nHRTGqmLxA?e=6bVd9w" xr:uid="{AA6B9AD9-EB24-4BD7-92CE-626F51E11E5F}"/>
    <hyperlink ref="L36" r:id="rId117" display="https://ieeg-my.sharepoint.com/:b:/g/personal/transparencia_ieeg_org_mx/EVbPDT4rghVEpTyzPL9cY2MBThD5g7p2dVZwVMoJs0za-A?e=IXa9x8" xr:uid="{CFA457B3-1C03-4404-9210-F7DEC5ACBAB8}"/>
    <hyperlink ref="L37" r:id="rId118" display="https://ieeg-my.sharepoint.com/:b:/g/personal/transparencia_ieeg_org_mx/EQZfNIb6MHlFpxSeher162MBZw5k4QYbU-1RjZ57qWYSoQ?e=5Y7gV7" xr:uid="{B44B7F89-1576-41B3-BB77-40538A56A275}"/>
    <hyperlink ref="L38" r:id="rId119" display="https://ieeg-my.sharepoint.com/:b:/g/personal/transparencia_ieeg_org_mx/EQUypdBuAV1BoJ1ExeR3OJQBp5S51q3gcG60sZOUaJOCWQ?e=BSFcRy" xr:uid="{3E82A77A-566F-4704-A0F7-CE4D96937982}"/>
    <hyperlink ref="L39" r:id="rId120" display="https://ieeg-my.sharepoint.com/:b:/g/personal/transparencia_ieeg_org_mx/EbCusNB5Po5MiK33RFBFTdYBLN6rDjnd_Y198kjEqYGmFw?e=HIK6Ug" xr:uid="{0F3D9CD6-00D9-4AED-9693-0856DB55625F}"/>
    <hyperlink ref="L40" r:id="rId121" display="https://ieeg-my.sharepoint.com/:b:/g/personal/transparencia_ieeg_org_mx/EWiDwFvBhYFHgIPV5F_FVz4B-mr0i6M4OyUuNtW5AE5bIw?e=ht0mm1" xr:uid="{05607ABD-1559-4AD7-9FDB-55A86DF9D6BA}"/>
    <hyperlink ref="L41" r:id="rId122" display="https://ieeg-my.sharepoint.com/:b:/g/personal/transparencia_ieeg_org_mx/EbAXnpik2MtNhY5yfHQVn4MBR_6CUSGfgeLRk9aXoAAXHQ?e=PODHdR" xr:uid="{A735FA97-7703-4D5B-99C0-41A4137FDC1A}"/>
    <hyperlink ref="L42" r:id="rId123" display="https://ieeg-my.sharepoint.com/:b:/g/personal/transparencia_ieeg_org_mx/EY5tbjWoa45JjDCcSIXeoNsB8kygtndLAQws7ZeGvs6I3w?e=D3TrmU" xr:uid="{78A76DAC-D190-4165-8B07-4A9B1AE45E69}"/>
    <hyperlink ref="L43" r:id="rId124" display="https://ieeg-my.sharepoint.com/:b:/g/personal/transparencia_ieeg_org_mx/EeNiDw_orvlPm1WPzQo6zQ8BranWUlJcysGOGA64yAsbIw?e=d1Foar" xr:uid="{234D221A-7BA1-4FA6-9454-91794D97D096}"/>
    <hyperlink ref="L44" r:id="rId125" display="https://ieeg-my.sharepoint.com/:b:/g/personal/transparencia_ieeg_org_mx/EQbTj7BaHVJDgexdHevIAlUBnjP1tq3ARj1k6J682WqYHA?e=UdeNSh" xr:uid="{A9C24F5E-BD31-4DFF-A14F-B9C7573B9DFE}"/>
    <hyperlink ref="L45" r:id="rId126" display="https://ieeg-my.sharepoint.com/:b:/g/personal/transparencia_ieeg_org_mx/EXy93Wb10X5Mh8pRaksWjvwB_4WIqmKJjL1VGTbVuQAGpg?e=MU0QLr" xr:uid="{42611BD7-3603-46B9-AB6B-13E4479EC534}"/>
    <hyperlink ref="L46" r:id="rId127" display="https://ieeg-my.sharepoint.com/:b:/g/personal/transparencia_ieeg_org_mx/Ecp0mGha03FIkGzg9VWOu60B6nCDUc6rdrLjzIbq_bCPiA?e=5ouqdw" xr:uid="{19CA4430-BCB9-479A-9134-DA11903C6642}"/>
    <hyperlink ref="L47" r:id="rId128" display="https://ieeg-my.sharepoint.com/:b:/g/personal/transparencia_ieeg_org_mx/EfgFJalAHSNLnuk5uom7aXkBtOtjUJRWt83O8cUWXERW_g?e=emvaiR" xr:uid="{2BCB5496-B9A7-4E2A-9CD6-72552EC33511}"/>
    <hyperlink ref="L48" r:id="rId129" display="https://ieeg-my.sharepoint.com/:b:/g/personal/transparencia_ieeg_org_mx/EVxyXmCAtIdFkJicqx3Sy5YBYffMWr2En7pciGtHn8iA8w?e=LvLvC7" xr:uid="{DEA786A0-0B50-4E18-9CCE-6CBB7B06EF7A}"/>
    <hyperlink ref="L49" r:id="rId130" display="https://ieeg-my.sharepoint.com/:b:/g/personal/transparencia_ieeg_org_mx/Eat2LxLoJoZPpgy3wiGwhlsBOA6Tb2Bl3RNuk1HZKBYqfw?e=YiwHbG" xr:uid="{B4688B5E-094E-4FB2-A6F3-1C067D2E1331}"/>
    <hyperlink ref="L50" r:id="rId131" display="https://ieeg-my.sharepoint.com/:b:/g/personal/transparencia_ieeg_org_mx/EaO5YnacpTtEmaoK-uInrCUBrT7gMQ1HRNXpaab_2WN_oQ?e=Chs7ai" xr:uid="{A440A5D1-4592-4867-AE8A-3D311140D5E2}"/>
    <hyperlink ref="L51" r:id="rId132" display="https://ieeg-my.sharepoint.com/:b:/g/personal/transparencia_ieeg_org_mx/EanggeGpRfVAh_FocJz7n-wBfQ_6ma1a7HmJzxDbLP3tEA?e=LZSXZO" xr:uid="{666EC3D6-9D69-4B09-A16F-A8F1C5AD4AC6}"/>
    <hyperlink ref="L52" r:id="rId133" display="https://ieeg-my.sharepoint.com/:b:/g/personal/transparencia_ieeg_org_mx/EX56zE-UAKNBrlQjY4TzEEABP8FvwvMP4CRKzO43JjuAFA?e=fiVjzk" xr:uid="{7B540FBC-6EFC-4C78-91BA-DFB2BE60A13F}"/>
    <hyperlink ref="L53" r:id="rId134" display="https://ieeg-my.sharepoint.com/:b:/g/personal/transparencia_ieeg_org_mx/EQGGgHDqLdlHvuNEPz_nDk4Bp0CtXxJA7LQNcQx4doFJAg?e=h5e3F6" xr:uid="{E6AC16B3-3984-4C22-9DB4-64D5CDE93B4D}"/>
    <hyperlink ref="L54" r:id="rId135" display="https://ieeg-my.sharepoint.com/:b:/g/personal/transparencia_ieeg_org_mx/EYMt1gkmxp9JgyX9unSD6moBpTOZ5GO9WOx1BqpUGlSjCA?e=We8yxh" xr:uid="{C1BAA783-0AB9-4805-9D54-903802EE3478}"/>
    <hyperlink ref="L55" r:id="rId136" display="https://ieeg-my.sharepoint.com/:b:/g/personal/transparencia_ieeg_org_mx/ERJ3HSBXF6JBj9MSYb6HWXQBhIJD-5FeGwTt4amdYsL2OA?e=WfRQc6" xr:uid="{69ED12CA-56C5-4F8B-8DCF-439BF87D9DB9}"/>
    <hyperlink ref="L56" r:id="rId137" display="https://ieeg-my.sharepoint.com/:b:/g/personal/transparencia_ieeg_org_mx/EaWpyzLeN3pDhTQAiIURpggBZMtJ9KDQNrnOAsDy6lhYCQ?e=lYNgWD" xr:uid="{3837AA94-4B87-4049-AB2C-9E2C6503B212}"/>
    <hyperlink ref="L57" r:id="rId138" display="https://ieeg-my.sharepoint.com/:b:/g/personal/transparencia_ieeg_org_mx/EYCMB0h0WTFCs7a97GxjhiUB1YU9OuOqGzHE4G-wCxg3Nw?e=HDbFzK" xr:uid="{B0C02490-84D3-4116-B008-C779F1703C3F}"/>
    <hyperlink ref="L58" r:id="rId139" display="https://ieeg-my.sharepoint.com/:b:/g/personal/transparencia_ieeg_org_mx/ETGWL5T_KU5GpgnOCcAc36IB6NDH8F3CpyS7PVMguI2iYA?e=X4K9OW" xr:uid="{8EF99946-7DAE-4F92-8E78-9DE454315AAD}"/>
    <hyperlink ref="L59" r:id="rId140" display="https://ieeg-my.sharepoint.com/:b:/g/personal/transparencia_ieeg_org_mx/EXo9-PknxhpKqD2JtlAXCRcBLUe4iz4vdSbH6S_oE9WD7g?e=6vilXR" xr:uid="{D1AEFBA1-9483-4360-984A-087BA8AA7A38}"/>
    <hyperlink ref="L60" r:id="rId141" display="https://ieeg-my.sharepoint.com/:b:/g/personal/transparencia_ieeg_org_mx/Eeo2qKgSkjRNnS5ijCDwvcIBlo2NEtFwdgpGhrdJy_Uvww?e=uOdk8q" xr:uid="{31C025F8-E473-4574-8D87-C06BBC77D029}"/>
    <hyperlink ref="L61" r:id="rId142" display="https://ieeg-my.sharepoint.com/:b:/g/personal/transparencia_ieeg_org_mx/EW0iND5GOKpDimButtANMTkBkY4tD-a5uFLskVmlcv0ljA?e=FozpvV" xr:uid="{35AFE7BD-0CA0-40A1-93AB-E331E05CCDC2}"/>
    <hyperlink ref="L62" r:id="rId143" display="https://ieeg-my.sharepoint.com/:b:/g/personal/transparencia_ieeg_org_mx/EdxEeLPUeXdBkMCweXHLxooBei40yvHA1L3DuJWLS-b8_g?e=u7OX2r" xr:uid="{C62F3F9D-E8A1-4FBE-AF76-D8540064A6CA}"/>
    <hyperlink ref="L63" r:id="rId144" display="https://ieeg-my.sharepoint.com/:b:/g/personal/transparencia_ieeg_org_mx/EWX8lV7rtyxFgdgnKSSCh5wBg-WpIm2h3tjHn960iNbbzQ?e=cxKkVN" xr:uid="{3B0D6EE3-3229-4000-9B13-F0951808AE6A}"/>
    <hyperlink ref="L64" r:id="rId145" display="https://ieeg-my.sharepoint.com/:b:/g/personal/transparencia_ieeg_org_mx/Ee2PMJrR--FKkHqp8pYzRmAB8ICrjtuAhQOj28DyKDBazw?e=e7NkrB" xr:uid="{64E9B8DF-3C68-42D8-A0AE-F41D94E1FDFC}"/>
    <hyperlink ref="L65" r:id="rId146" display="https://ieeg-my.sharepoint.com/:b:/g/personal/transparencia_ieeg_org_mx/ESpgs1U8-JZBtreZbxRjNPQBvS4RgthQj4y4bs-Byf4mIg?e=1gDYLy" xr:uid="{AD72F410-0008-4F39-8F0B-315D9FE2609A}"/>
    <hyperlink ref="L66" r:id="rId147" display="https://ieeg-my.sharepoint.com/:b:/g/personal/transparencia_ieeg_org_mx/EZNLzG35c9VAoecaGocBvLcBakhwHstXh2qRrbhMhOeXFg?e=eA67aj" xr:uid="{7950FA33-3602-409E-AC1A-E1C61031DBA7}"/>
    <hyperlink ref="L67" r:id="rId148" display="https://ieeg-my.sharepoint.com/:b:/g/personal/transparencia_ieeg_org_mx/EWajYRMXkKZLkyWkU5noy98BH-q1vNNMlzyTpDmWm_B8dg?e=ZCIUzE" xr:uid="{387CC3C3-BDE6-4617-950F-3A925B412C65}"/>
    <hyperlink ref="L68" r:id="rId149" display="https://ieeg-my.sharepoint.com/:b:/g/personal/transparencia_ieeg_org_mx/ERFfzmxYoPJEuE3fSm8R2VsB7lRHD3pLvoBMqxos769uTg?e=jlcOS7" xr:uid="{9AAD2912-F302-4E22-9CF2-490CEA31E56A}"/>
    <hyperlink ref="L69" r:id="rId150" display="https://ieeg-my.sharepoint.com/:b:/g/personal/transparencia_ieeg_org_mx/EdZX8Wmsh3lJpxYJ_zr2t18BhBSD8Aj3-iaph0vB1YVPzg?e=Vczcb4" xr:uid="{7F31A4DA-2BEA-4612-AAAE-7608BAC34AEF}"/>
    <hyperlink ref="L70" r:id="rId151" display="https://ieeg-my.sharepoint.com/:b:/g/personal/transparencia_ieeg_org_mx/ESf27cwz1-1Pg26I1Xn3BU0BTWDm4wNPTPF7eFH_duGitA?e=L6084e" xr:uid="{706E57D1-1851-47F1-A3BD-A8E40FFD4054}"/>
    <hyperlink ref="L71" r:id="rId152" display="https://ieeg-my.sharepoint.com/:b:/g/personal/transparencia_ieeg_org_mx/EdAOxVlmAxFIuQAO1VaZbcYBA5crWadDRGbPAM_2I8pilg?e=o9tRuf" xr:uid="{AE935935-4028-4941-8996-DE128F948CA9}"/>
    <hyperlink ref="L72" r:id="rId153" display="https://ieeg-my.sharepoint.com/:b:/g/personal/transparencia_ieeg_org_mx/EfTG3XpSEPRIvXfIOus7XvMBVWdljzS_-33tgkihDscPIw?e=5arSUn" xr:uid="{B1A67575-2599-4771-8796-DC92E695B601}"/>
    <hyperlink ref="L73" r:id="rId154" display="https://ieeg-my.sharepoint.com/:b:/g/personal/transparencia_ieeg_org_mx/EebeuxEXSqlJrdNlbfmtpUkBFI2aiyrNUF-qN8nl1DvbLw?e=TceWp4" xr:uid="{DE617E3E-1585-4EE8-8678-6A6DBE2FD5B0}"/>
    <hyperlink ref="L74" r:id="rId155" display="https://ieeg-my.sharepoint.com/:b:/g/personal/transparencia_ieeg_org_mx/ERUvWpqAdJhDhCMGBF_0YOcBtTeFQa1fSbgh9YDk4zBJYA?e=S1HnbX" xr:uid="{D1F748FB-4B23-40E9-BA6F-4F432B588021}"/>
    <hyperlink ref="L75" r:id="rId156" display="https://ieeg-my.sharepoint.com/:b:/g/personal/transparencia_ieeg_org_mx/ERhlvnkJT09Hl_Ul8W7JJAsByuGTpJ1qjqdxwGMiZ5o4aQ?e=Ub3A31" xr:uid="{289121C1-1406-472D-BA41-C83ABEE0C08F}"/>
    <hyperlink ref="L76" r:id="rId157" display="https://ieeg-my.sharepoint.com/:b:/g/personal/transparencia_ieeg_org_mx/Ef0NQhOtm5RMhu8dipLKVEsB5vHiJzNQkx_BzQRKbl0N2Q?e=WowfcS" xr:uid="{B4979432-F1A8-4B1F-9D2D-449EA773A8FB}"/>
    <hyperlink ref="L77" r:id="rId158" display="https://ieeg-my.sharepoint.com/:b:/g/personal/transparencia_ieeg_org_mx/EZ817FhPDh1CiEA8pVoxfooBWCPbrGCGvluXHI7lbYDnkw?e=lL3Oq9" xr:uid="{D3565C15-B701-4709-B8E8-8C10B3F0466E}"/>
    <hyperlink ref="L78" r:id="rId159" display="https://ieeg-my.sharepoint.com/:b:/g/personal/transparencia_ieeg_org_mx/EQNNOW_4yhxOg4ISjOFgn20BOeTgwKSmz3xCO0mQnU_-9A?e=r22ao4" xr:uid="{3D36CB18-5FEA-461C-871B-1018AD2A019C}"/>
    <hyperlink ref="L79" r:id="rId160" display="https://ieeg-my.sharepoint.com/:b:/g/personal/transparencia_ieeg_org_mx/EfyJAVu6PgBEhdwzbgD3ORsBlkCdXBM2CRrBepNwlVbG2Q?e=LmQJ4t" xr:uid="{61A0964A-1E87-4BC6-B15C-011B324AE0AD}"/>
    <hyperlink ref="L80" r:id="rId161" display="https://ieeg-my.sharepoint.com/:b:/g/personal/transparencia_ieeg_org_mx/EYHO33UfYZxLpTvK1Noa77kBpGN5oCCNZt41XZsy3zqNZg?e=aczQOj" xr:uid="{0B4D82E0-192A-43F1-9755-B480C67D3063}"/>
    <hyperlink ref="L81" r:id="rId162" display="https://ieeg-my.sharepoint.com/:b:/g/personal/transparencia_ieeg_org_mx/EcnBqA27Iq1KpQzbjmR07a4By2f7ejL1WgQgLGfT3URb3A?e=azFeT5" xr:uid="{A4B968A7-468C-4CBD-89E6-B0308D6A0FAD}"/>
    <hyperlink ref="L82" r:id="rId163" display="https://ieeg-my.sharepoint.com/:b:/g/personal/transparencia_ieeg_org_mx/EQ7tdGvuy4ZNj7NB-0Et-jcBpoUWXp2IRh1ZDLm2ifMl9w?e=IbIIDg" xr:uid="{7366FFAC-E3FA-4F00-B4C8-38D429D8129F}"/>
    <hyperlink ref="L83" r:id="rId164" display="https://ieeg-my.sharepoint.com/:b:/g/personal/transparencia_ieeg_org_mx/Eeg4ta5i0UhBgUU64A14lqUBpE0wpZBdpd4yuU0T5VS67w?e=oYnUM8" xr:uid="{B1803744-E330-4B6C-BB1A-A2016E0EFCCF}"/>
    <hyperlink ref="L84" r:id="rId165" display="https://ieeg-my.sharepoint.com/:b:/g/personal/transparencia_ieeg_org_mx/EeSkAAvv9DlPvk4uVsOH3ugB_TFim1h5S9UT-j7bO_SK_Q?e=8SNLlI" xr:uid="{267A4A78-44AF-4160-941F-77BA5CB33703}"/>
    <hyperlink ref="L85" r:id="rId166" display="https://ieeg-my.sharepoint.com/:b:/g/personal/transparencia_ieeg_org_mx/EROqNX8jkkVGnRMjto1dD0MBhzsM3FMl4cQImd3A1tqEzA?e=eaFPmF" xr:uid="{8C17EE25-795E-4952-A3F3-22DC0F5B7B00}"/>
    <hyperlink ref="L86" r:id="rId167" display="https://ieeg-my.sharepoint.com/:b:/g/personal/transparencia_ieeg_org_mx/EW9Byp1ATvdLgnuu1r-05kcBxNcLXenc0LR4pV9cyA3p1g?e=6aQYS0" xr:uid="{0E7123A1-F96C-487D-925A-5181B2F8ED2F}"/>
    <hyperlink ref="L87" r:id="rId168" display="https://ieeg-my.sharepoint.com/:b:/g/personal/transparencia_ieeg_org_mx/ER96q6PlRgFFu9FkCYHFyekBb8OdoZ_kp8dglCTyshBXPQ?e=HKF00C" xr:uid="{F01C41A6-BE1E-4EEB-A801-6D825BB2EFDC}"/>
    <hyperlink ref="E88" r:id="rId169" display="https://ieeg-my.sharepoint.com/:b:/g/personal/transparencia_ieeg_org_mx/ETGIwuxqfSFFgGBdaCtmBS4B_HWYYP-cjDNNpMLHjaG98A?e=giHaiL" xr:uid="{6FB1D160-5E67-4973-8B3C-0627D58478B8}"/>
    <hyperlink ref="E89" r:id="rId170" display="https://ieeg-my.sharepoint.com/:b:/g/personal/transparencia_ieeg_org_mx/EdZqq0DQN8dJt-M408JPPvgBx-vurfm2pVzBTPnMSW7jCw?e=wsAcbq" xr:uid="{D123CF77-5476-46B0-9BFE-A3AE970FD0D9}"/>
    <hyperlink ref="L88" r:id="rId171" display="https://ieeg-my.sharepoint.com/:b:/g/personal/transparencia_ieeg_org_mx/EYOVCay4cKNGm4uXnC86CugBu_M2gVRQqscX2iI0h_8a7A?e=71Kh8T" xr:uid="{A63859A3-FC8D-4AC4-83BC-7BD9646AADDD}"/>
    <hyperlink ref="L89" r:id="rId172" display="https://ieeg-my.sharepoint.com/:b:/g/personal/transparencia_ieeg_org_mx/EWiDwVjGQLlNhv0moyEHAtYBUbX506XqPFizS2WOMi5RyQ?e=8Uly1G" xr:uid="{CA1F26EA-E9B1-4A67-9D1D-7CB8902402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9"/>
  <sheetViews>
    <sheetView topLeftCell="A3" workbookViewId="0">
      <selection activeCell="J86" sqref="J86"/>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s="3">
        <v>1</v>
      </c>
      <c r="B4" s="3" t="s">
        <v>293</v>
      </c>
      <c r="C4" s="3"/>
      <c r="D4" s="3"/>
      <c r="E4" s="3"/>
      <c r="F4" s="3"/>
      <c r="G4" s="3" t="s">
        <v>294</v>
      </c>
      <c r="H4" t="s">
        <v>128</v>
      </c>
      <c r="I4" s="3" t="s">
        <v>295</v>
      </c>
      <c r="J4" s="3" t="s">
        <v>296</v>
      </c>
    </row>
    <row r="5" spans="1:10" x14ac:dyDescent="0.25">
      <c r="A5" s="3">
        <v>2</v>
      </c>
      <c r="B5" s="3" t="s">
        <v>293</v>
      </c>
      <c r="C5" s="3"/>
      <c r="D5" s="3"/>
      <c r="E5" s="3"/>
      <c r="F5" s="3"/>
      <c r="G5" s="3" t="s">
        <v>294</v>
      </c>
      <c r="H5" t="s">
        <v>128</v>
      </c>
      <c r="I5" s="3" t="s">
        <v>295</v>
      </c>
      <c r="J5" s="3" t="s">
        <v>296</v>
      </c>
    </row>
    <row r="6" spans="1:10" x14ac:dyDescent="0.25">
      <c r="A6" s="3">
        <v>3</v>
      </c>
      <c r="B6" s="3" t="s">
        <v>293</v>
      </c>
      <c r="C6" s="3"/>
      <c r="D6" s="3"/>
      <c r="E6" s="3"/>
      <c r="F6" s="3"/>
      <c r="G6" s="3" t="s">
        <v>294</v>
      </c>
      <c r="H6" t="s">
        <v>128</v>
      </c>
      <c r="I6" s="3" t="s">
        <v>295</v>
      </c>
      <c r="J6" s="3" t="s">
        <v>296</v>
      </c>
    </row>
    <row r="7" spans="1:10" x14ac:dyDescent="0.25">
      <c r="A7" s="3">
        <v>4</v>
      </c>
      <c r="B7" s="3" t="s">
        <v>293</v>
      </c>
      <c r="C7" s="3"/>
      <c r="D7" s="3"/>
      <c r="E7" s="3"/>
      <c r="F7" s="3"/>
      <c r="G7" s="3" t="s">
        <v>294</v>
      </c>
      <c r="H7" t="s">
        <v>128</v>
      </c>
      <c r="I7" s="3" t="s">
        <v>295</v>
      </c>
      <c r="J7" s="3" t="s">
        <v>296</v>
      </c>
    </row>
    <row r="8" spans="1:10" x14ac:dyDescent="0.25">
      <c r="A8" s="3">
        <v>5</v>
      </c>
      <c r="B8" s="3" t="s">
        <v>297</v>
      </c>
      <c r="C8" s="3" t="s">
        <v>298</v>
      </c>
      <c r="D8" s="3" t="s">
        <v>299</v>
      </c>
      <c r="E8" s="3" t="s">
        <v>300</v>
      </c>
      <c r="F8" t="s">
        <v>106</v>
      </c>
      <c r="G8" s="3" t="s">
        <v>301</v>
      </c>
      <c r="H8" t="s">
        <v>128</v>
      </c>
      <c r="I8" s="3" t="s">
        <v>295</v>
      </c>
      <c r="J8" s="3" t="s">
        <v>296</v>
      </c>
    </row>
    <row r="9" spans="1:10" x14ac:dyDescent="0.25">
      <c r="A9" s="3">
        <v>6</v>
      </c>
      <c r="B9" s="3" t="s">
        <v>293</v>
      </c>
      <c r="C9" s="3"/>
      <c r="D9" s="3"/>
      <c r="E9" s="3"/>
      <c r="F9" s="3"/>
      <c r="G9" s="3" t="s">
        <v>294</v>
      </c>
      <c r="H9" t="s">
        <v>128</v>
      </c>
      <c r="I9" s="3" t="s">
        <v>295</v>
      </c>
      <c r="J9" s="3" t="s">
        <v>296</v>
      </c>
    </row>
    <row r="10" spans="1:10" x14ac:dyDescent="0.25">
      <c r="A10" s="3">
        <v>7</v>
      </c>
      <c r="B10" s="3" t="s">
        <v>302</v>
      </c>
      <c r="C10" s="3"/>
      <c r="D10" s="3"/>
      <c r="E10" s="3"/>
      <c r="F10" s="3"/>
      <c r="G10" s="3" t="s">
        <v>303</v>
      </c>
      <c r="H10" t="s">
        <v>128</v>
      </c>
      <c r="I10" s="3" t="s">
        <v>295</v>
      </c>
      <c r="J10" s="3" t="s">
        <v>296</v>
      </c>
    </row>
    <row r="11" spans="1:10" x14ac:dyDescent="0.25">
      <c r="A11" s="3">
        <v>8</v>
      </c>
      <c r="B11" s="3" t="s">
        <v>293</v>
      </c>
      <c r="C11" s="3"/>
      <c r="D11" s="3"/>
      <c r="E11" s="3"/>
      <c r="F11" s="3"/>
      <c r="G11" s="3" t="s">
        <v>294</v>
      </c>
      <c r="H11" t="s">
        <v>128</v>
      </c>
      <c r="I11" s="3" t="s">
        <v>295</v>
      </c>
      <c r="J11" s="3" t="s">
        <v>296</v>
      </c>
    </row>
    <row r="12" spans="1:10" x14ac:dyDescent="0.25">
      <c r="A12" s="3">
        <v>9</v>
      </c>
      <c r="B12" s="3" t="s">
        <v>293</v>
      </c>
      <c r="C12" s="3"/>
      <c r="D12" s="3"/>
      <c r="E12" s="3"/>
      <c r="F12" s="3"/>
      <c r="G12" s="3" t="s">
        <v>304</v>
      </c>
      <c r="H12" t="s">
        <v>128</v>
      </c>
      <c r="I12" s="3" t="s">
        <v>295</v>
      </c>
      <c r="J12" s="3" t="s">
        <v>296</v>
      </c>
    </row>
    <row r="13" spans="1:10" x14ac:dyDescent="0.25">
      <c r="A13" s="3">
        <v>10</v>
      </c>
      <c r="B13" s="3" t="s">
        <v>293</v>
      </c>
      <c r="C13" s="3"/>
      <c r="D13" s="3"/>
      <c r="E13" s="3"/>
      <c r="F13" s="3"/>
      <c r="G13" s="3" t="s">
        <v>305</v>
      </c>
      <c r="H13" t="s">
        <v>128</v>
      </c>
      <c r="I13" s="3" t="s">
        <v>295</v>
      </c>
      <c r="J13" s="3" t="s">
        <v>296</v>
      </c>
    </row>
    <row r="14" spans="1:10" x14ac:dyDescent="0.25">
      <c r="A14" s="3">
        <v>11</v>
      </c>
      <c r="B14" s="3" t="s">
        <v>293</v>
      </c>
      <c r="C14" s="3"/>
      <c r="D14" s="3"/>
      <c r="E14" s="3"/>
      <c r="F14" s="3"/>
      <c r="G14" s="3" t="s">
        <v>306</v>
      </c>
      <c r="H14" t="s">
        <v>128</v>
      </c>
      <c r="I14" s="3" t="s">
        <v>295</v>
      </c>
      <c r="J14" s="3" t="s">
        <v>296</v>
      </c>
    </row>
    <row r="15" spans="1:10" x14ac:dyDescent="0.25">
      <c r="A15" s="3">
        <v>12</v>
      </c>
      <c r="B15" s="3" t="s">
        <v>293</v>
      </c>
      <c r="C15" s="3"/>
      <c r="D15" s="3"/>
      <c r="E15" s="3"/>
      <c r="F15" s="3"/>
      <c r="G15" s="3" t="s">
        <v>307</v>
      </c>
      <c r="H15" t="s">
        <v>128</v>
      </c>
      <c r="I15" s="3" t="s">
        <v>295</v>
      </c>
      <c r="J15" s="3" t="s">
        <v>296</v>
      </c>
    </row>
    <row r="16" spans="1:10" x14ac:dyDescent="0.25">
      <c r="A16" s="3">
        <v>13</v>
      </c>
      <c r="B16" s="3" t="s">
        <v>308</v>
      </c>
      <c r="C16" s="3"/>
      <c r="D16" s="3"/>
      <c r="E16" s="3"/>
      <c r="F16" s="3"/>
      <c r="G16" s="3" t="s">
        <v>309</v>
      </c>
      <c r="H16" t="s">
        <v>128</v>
      </c>
      <c r="I16" s="3" t="s">
        <v>295</v>
      </c>
      <c r="J16" s="3" t="s">
        <v>296</v>
      </c>
    </row>
    <row r="17" spans="1:10" x14ac:dyDescent="0.25">
      <c r="A17" s="3">
        <v>14</v>
      </c>
      <c r="B17" s="3" t="s">
        <v>310</v>
      </c>
      <c r="C17" s="3" t="s">
        <v>311</v>
      </c>
      <c r="D17" s="3" t="s">
        <v>312</v>
      </c>
      <c r="E17" s="3" t="s">
        <v>313</v>
      </c>
      <c r="F17" t="s">
        <v>106</v>
      </c>
      <c r="G17" s="3" t="s">
        <v>314</v>
      </c>
      <c r="H17" t="s">
        <v>128</v>
      </c>
      <c r="I17" s="3" t="s">
        <v>295</v>
      </c>
      <c r="J17" s="3" t="s">
        <v>296</v>
      </c>
    </row>
    <row r="18" spans="1:10" x14ac:dyDescent="0.25">
      <c r="A18" s="3">
        <v>15</v>
      </c>
      <c r="B18" s="3" t="s">
        <v>310</v>
      </c>
      <c r="C18" s="3" t="s">
        <v>311</v>
      </c>
      <c r="D18" s="3" t="s">
        <v>312</v>
      </c>
      <c r="E18" s="3" t="s">
        <v>313</v>
      </c>
      <c r="F18" t="s">
        <v>106</v>
      </c>
      <c r="G18" s="3" t="s">
        <v>314</v>
      </c>
      <c r="H18" t="s">
        <v>128</v>
      </c>
      <c r="I18" s="3" t="s">
        <v>295</v>
      </c>
      <c r="J18" s="3" t="s">
        <v>296</v>
      </c>
    </row>
    <row r="19" spans="1:10" x14ac:dyDescent="0.25">
      <c r="A19" s="3">
        <v>16</v>
      </c>
      <c r="B19" s="3" t="s">
        <v>315</v>
      </c>
      <c r="C19" s="3"/>
      <c r="D19" s="3"/>
      <c r="E19" s="3"/>
      <c r="F19" s="3"/>
      <c r="G19" s="3" t="s">
        <v>316</v>
      </c>
      <c r="H19" t="s">
        <v>128</v>
      </c>
      <c r="I19" s="3" t="s">
        <v>295</v>
      </c>
      <c r="J19" s="3" t="s">
        <v>296</v>
      </c>
    </row>
    <row r="20" spans="1:10" x14ac:dyDescent="0.25">
      <c r="A20" s="3">
        <v>17</v>
      </c>
      <c r="B20" s="3" t="s">
        <v>317</v>
      </c>
      <c r="C20" s="3"/>
      <c r="D20" s="3"/>
      <c r="E20" s="3"/>
      <c r="F20" s="3"/>
      <c r="G20" s="3" t="s">
        <v>318</v>
      </c>
      <c r="H20" t="s">
        <v>128</v>
      </c>
      <c r="I20" s="3" t="s">
        <v>319</v>
      </c>
      <c r="J20" s="3" t="s">
        <v>296</v>
      </c>
    </row>
    <row r="21" spans="1:10" x14ac:dyDescent="0.25">
      <c r="A21" s="3">
        <v>18</v>
      </c>
      <c r="B21" s="3" t="s">
        <v>317</v>
      </c>
      <c r="C21" s="3"/>
      <c r="D21" s="3"/>
      <c r="E21" s="3"/>
      <c r="F21" s="3"/>
      <c r="G21" s="3" t="s">
        <v>318</v>
      </c>
      <c r="H21" t="s">
        <v>128</v>
      </c>
      <c r="I21" s="3" t="s">
        <v>319</v>
      </c>
      <c r="J21" s="3" t="s">
        <v>296</v>
      </c>
    </row>
    <row r="22" spans="1:10" x14ac:dyDescent="0.25">
      <c r="A22" s="3">
        <v>19</v>
      </c>
      <c r="B22" s="3" t="s">
        <v>320</v>
      </c>
      <c r="C22" s="3" t="s">
        <v>321</v>
      </c>
      <c r="D22" s="3" t="s">
        <v>322</v>
      </c>
      <c r="E22" s="3" t="s">
        <v>299</v>
      </c>
      <c r="F22" t="s">
        <v>105</v>
      </c>
      <c r="G22" s="3" t="s">
        <v>323</v>
      </c>
      <c r="H22" t="s">
        <v>128</v>
      </c>
      <c r="I22" s="3" t="s">
        <v>319</v>
      </c>
      <c r="J22" s="3" t="s">
        <v>296</v>
      </c>
    </row>
    <row r="23" spans="1:10" x14ac:dyDescent="0.25">
      <c r="A23" s="3">
        <v>20</v>
      </c>
      <c r="B23" s="3" t="s">
        <v>324</v>
      </c>
      <c r="C23" s="3" t="s">
        <v>325</v>
      </c>
      <c r="D23" s="3" t="s">
        <v>326</v>
      </c>
      <c r="E23" s="3" t="s">
        <v>327</v>
      </c>
      <c r="F23" t="s">
        <v>105</v>
      </c>
      <c r="G23" s="3" t="s">
        <v>328</v>
      </c>
      <c r="H23" t="s">
        <v>128</v>
      </c>
      <c r="I23" s="3" t="s">
        <v>319</v>
      </c>
      <c r="J23" s="3" t="s">
        <v>296</v>
      </c>
    </row>
    <row r="24" spans="1:10" x14ac:dyDescent="0.25">
      <c r="A24" s="3">
        <v>21</v>
      </c>
      <c r="B24" s="3" t="s">
        <v>317</v>
      </c>
      <c r="C24" s="3"/>
      <c r="D24" s="3"/>
      <c r="E24" s="3"/>
      <c r="F24" s="3"/>
      <c r="G24" s="3" t="s">
        <v>318</v>
      </c>
      <c r="H24" t="s">
        <v>128</v>
      </c>
      <c r="I24" s="3" t="s">
        <v>319</v>
      </c>
      <c r="J24" s="3" t="s">
        <v>296</v>
      </c>
    </row>
    <row r="25" spans="1:10" x14ac:dyDescent="0.25">
      <c r="A25" s="3">
        <v>22</v>
      </c>
      <c r="B25" s="3" t="s">
        <v>329</v>
      </c>
      <c r="C25" s="3" t="s">
        <v>330</v>
      </c>
      <c r="D25" s="3" t="s">
        <v>331</v>
      </c>
      <c r="E25" s="3" t="s">
        <v>332</v>
      </c>
      <c r="F25" t="s">
        <v>105</v>
      </c>
      <c r="G25" s="3" t="s">
        <v>333</v>
      </c>
      <c r="H25" t="s">
        <v>128</v>
      </c>
      <c r="I25" s="3" t="s">
        <v>319</v>
      </c>
      <c r="J25" s="3" t="s">
        <v>296</v>
      </c>
    </row>
    <row r="26" spans="1:10" x14ac:dyDescent="0.25">
      <c r="A26" s="3">
        <v>23</v>
      </c>
      <c r="B26" s="3" t="s">
        <v>334</v>
      </c>
      <c r="C26" s="3"/>
      <c r="D26" s="3"/>
      <c r="E26" s="3"/>
      <c r="F26" s="3"/>
      <c r="G26" s="3" t="s">
        <v>294</v>
      </c>
      <c r="H26" t="s">
        <v>128</v>
      </c>
      <c r="I26" s="3" t="s">
        <v>319</v>
      </c>
      <c r="J26" s="3" t="s">
        <v>296</v>
      </c>
    </row>
    <row r="27" spans="1:10" x14ac:dyDescent="0.25">
      <c r="A27" s="3">
        <v>24</v>
      </c>
      <c r="B27" s="3" t="s">
        <v>335</v>
      </c>
      <c r="C27" s="3" t="s">
        <v>336</v>
      </c>
      <c r="D27" s="3" t="s">
        <v>331</v>
      </c>
      <c r="E27" s="3" t="s">
        <v>337</v>
      </c>
      <c r="F27" t="s">
        <v>105</v>
      </c>
      <c r="G27" s="3" t="s">
        <v>338</v>
      </c>
      <c r="H27" t="s">
        <v>128</v>
      </c>
      <c r="I27" s="3" t="s">
        <v>319</v>
      </c>
      <c r="J27" s="3" t="s">
        <v>296</v>
      </c>
    </row>
    <row r="28" spans="1:10" x14ac:dyDescent="0.25">
      <c r="A28" s="3">
        <v>25</v>
      </c>
      <c r="B28" s="3" t="s">
        <v>339</v>
      </c>
      <c r="C28" s="3" t="s">
        <v>340</v>
      </c>
      <c r="D28" s="3" t="s">
        <v>341</v>
      </c>
      <c r="E28" s="3" t="s">
        <v>342</v>
      </c>
      <c r="F28" t="s">
        <v>105</v>
      </c>
      <c r="G28" s="3" t="s">
        <v>343</v>
      </c>
      <c r="H28" t="s">
        <v>128</v>
      </c>
      <c r="I28" s="3" t="s">
        <v>319</v>
      </c>
      <c r="J28" s="3" t="s">
        <v>296</v>
      </c>
    </row>
    <row r="29" spans="1:10" x14ac:dyDescent="0.25">
      <c r="A29" s="3">
        <v>26</v>
      </c>
      <c r="B29" s="3" t="s">
        <v>344</v>
      </c>
      <c r="C29" s="3" t="s">
        <v>345</v>
      </c>
      <c r="D29" s="3" t="s">
        <v>346</v>
      </c>
      <c r="E29" s="3" t="s">
        <v>347</v>
      </c>
      <c r="F29" s="3" t="s">
        <v>106</v>
      </c>
      <c r="G29" s="3" t="s">
        <v>348</v>
      </c>
      <c r="H29" t="s">
        <v>128</v>
      </c>
      <c r="I29" s="3" t="s">
        <v>319</v>
      </c>
      <c r="J29" s="3" t="s">
        <v>296</v>
      </c>
    </row>
    <row r="30" spans="1:10" x14ac:dyDescent="0.25">
      <c r="A30" s="3">
        <v>27</v>
      </c>
      <c r="B30" s="3" t="s">
        <v>349</v>
      </c>
      <c r="C30" s="3"/>
      <c r="D30" s="3"/>
      <c r="E30" s="3"/>
      <c r="F30" s="3"/>
      <c r="G30" s="3" t="s">
        <v>350</v>
      </c>
      <c r="H30" t="s">
        <v>128</v>
      </c>
      <c r="I30" s="3" t="s">
        <v>319</v>
      </c>
      <c r="J30" s="3" t="s">
        <v>296</v>
      </c>
    </row>
    <row r="31" spans="1:10" x14ac:dyDescent="0.25">
      <c r="A31" s="3">
        <v>28</v>
      </c>
      <c r="B31" s="3" t="s">
        <v>351</v>
      </c>
      <c r="C31" s="3"/>
      <c r="D31" s="3"/>
      <c r="E31" s="3"/>
      <c r="F31" s="3"/>
      <c r="G31" s="3" t="s">
        <v>352</v>
      </c>
      <c r="H31" t="s">
        <v>128</v>
      </c>
      <c r="I31" s="3" t="s">
        <v>295</v>
      </c>
      <c r="J31" s="3" t="s">
        <v>296</v>
      </c>
    </row>
    <row r="32" spans="1:10" x14ac:dyDescent="0.25">
      <c r="A32" s="3">
        <v>29</v>
      </c>
      <c r="B32" s="3" t="s">
        <v>353</v>
      </c>
      <c r="C32" s="3" t="s">
        <v>354</v>
      </c>
      <c r="D32" s="3" t="s">
        <v>355</v>
      </c>
      <c r="E32" s="3" t="s">
        <v>356</v>
      </c>
      <c r="F32" t="s">
        <v>106</v>
      </c>
      <c r="G32" s="3" t="s">
        <v>357</v>
      </c>
      <c r="H32" t="s">
        <v>128</v>
      </c>
      <c r="I32" s="3" t="s">
        <v>295</v>
      </c>
      <c r="J32" s="3" t="s">
        <v>296</v>
      </c>
    </row>
    <row r="33" spans="1:10" x14ac:dyDescent="0.25">
      <c r="A33" s="3">
        <v>30</v>
      </c>
      <c r="B33" s="3" t="s">
        <v>358</v>
      </c>
      <c r="C33" s="3" t="s">
        <v>359</v>
      </c>
      <c r="D33" s="3" t="s">
        <v>360</v>
      </c>
      <c r="E33" s="3" t="s">
        <v>361</v>
      </c>
      <c r="F33" t="s">
        <v>106</v>
      </c>
      <c r="G33" s="3" t="s">
        <v>362</v>
      </c>
      <c r="H33" t="s">
        <v>128</v>
      </c>
      <c r="I33" s="3" t="s">
        <v>295</v>
      </c>
      <c r="J33" s="3" t="s">
        <v>296</v>
      </c>
    </row>
    <row r="34" spans="1:10" x14ac:dyDescent="0.25">
      <c r="A34" s="3">
        <v>31</v>
      </c>
      <c r="B34" s="3" t="s">
        <v>254</v>
      </c>
      <c r="C34" s="3"/>
      <c r="D34" s="3"/>
      <c r="E34" s="3"/>
      <c r="F34" s="3"/>
      <c r="G34" s="3" t="s">
        <v>363</v>
      </c>
      <c r="H34" t="s">
        <v>128</v>
      </c>
      <c r="I34" s="3" t="s">
        <v>295</v>
      </c>
      <c r="J34" s="3" t="s">
        <v>296</v>
      </c>
    </row>
    <row r="35" spans="1:10" x14ac:dyDescent="0.25">
      <c r="A35" s="3">
        <v>32</v>
      </c>
      <c r="B35" s="3" t="s">
        <v>254</v>
      </c>
      <c r="C35" s="3"/>
      <c r="D35" s="3"/>
      <c r="E35" s="3"/>
      <c r="F35" s="3"/>
      <c r="G35" s="3" t="s">
        <v>363</v>
      </c>
      <c r="H35" t="s">
        <v>128</v>
      </c>
      <c r="I35" s="3" t="s">
        <v>295</v>
      </c>
      <c r="J35" s="3" t="s">
        <v>296</v>
      </c>
    </row>
    <row r="36" spans="1:10" x14ac:dyDescent="0.25">
      <c r="A36" s="3">
        <v>33</v>
      </c>
      <c r="B36" s="3" t="s">
        <v>364</v>
      </c>
      <c r="C36" s="3" t="s">
        <v>365</v>
      </c>
      <c r="D36" s="3" t="s">
        <v>366</v>
      </c>
      <c r="E36" s="3" t="s">
        <v>367</v>
      </c>
      <c r="F36" t="s">
        <v>106</v>
      </c>
      <c r="G36" s="3" t="s">
        <v>368</v>
      </c>
      <c r="H36" t="s">
        <v>128</v>
      </c>
      <c r="I36" s="3" t="s">
        <v>295</v>
      </c>
      <c r="J36" s="3" t="s">
        <v>296</v>
      </c>
    </row>
    <row r="37" spans="1:10" x14ac:dyDescent="0.25">
      <c r="A37" s="3">
        <v>34</v>
      </c>
      <c r="B37" s="3" t="s">
        <v>369</v>
      </c>
      <c r="C37" s="3"/>
      <c r="D37" s="3"/>
      <c r="E37" s="3"/>
      <c r="F37" s="3"/>
      <c r="G37" s="3" t="s">
        <v>370</v>
      </c>
      <c r="H37" t="s">
        <v>128</v>
      </c>
      <c r="I37" s="3" t="s">
        <v>295</v>
      </c>
      <c r="J37" s="3" t="s">
        <v>296</v>
      </c>
    </row>
    <row r="38" spans="1:10" x14ac:dyDescent="0.25">
      <c r="A38" s="3">
        <v>35</v>
      </c>
      <c r="B38" s="3" t="s">
        <v>371</v>
      </c>
      <c r="C38" s="3"/>
      <c r="D38" s="3"/>
      <c r="E38" s="3"/>
      <c r="F38" s="3"/>
      <c r="G38" s="3" t="s">
        <v>372</v>
      </c>
      <c r="H38" t="s">
        <v>128</v>
      </c>
      <c r="I38" s="3" t="s">
        <v>295</v>
      </c>
      <c r="J38" s="3" t="s">
        <v>296</v>
      </c>
    </row>
    <row r="39" spans="1:10" x14ac:dyDescent="0.25">
      <c r="A39" s="3">
        <v>36</v>
      </c>
      <c r="B39" s="3" t="s">
        <v>373</v>
      </c>
      <c r="C39" s="3" t="s">
        <v>374</v>
      </c>
      <c r="D39" s="3" t="s">
        <v>375</v>
      </c>
      <c r="E39" s="3" t="s">
        <v>376</v>
      </c>
      <c r="F39" t="s">
        <v>106</v>
      </c>
      <c r="G39" s="3" t="s">
        <v>377</v>
      </c>
      <c r="H39" t="s">
        <v>128</v>
      </c>
      <c r="I39" s="3" t="s">
        <v>295</v>
      </c>
      <c r="J39" s="3" t="s">
        <v>296</v>
      </c>
    </row>
    <row r="40" spans="1:10" x14ac:dyDescent="0.25">
      <c r="A40" s="3">
        <v>37</v>
      </c>
      <c r="B40" s="3" t="s">
        <v>378</v>
      </c>
      <c r="C40" s="3" t="s">
        <v>379</v>
      </c>
      <c r="D40" s="3" t="s">
        <v>380</v>
      </c>
      <c r="E40" s="3" t="s">
        <v>381</v>
      </c>
      <c r="F40" t="s">
        <v>106</v>
      </c>
      <c r="G40" s="3" t="s">
        <v>382</v>
      </c>
      <c r="H40" t="s">
        <v>128</v>
      </c>
      <c r="I40" s="3" t="s">
        <v>295</v>
      </c>
      <c r="J40" s="3" t="s">
        <v>296</v>
      </c>
    </row>
    <row r="41" spans="1:10" x14ac:dyDescent="0.25">
      <c r="A41" s="3">
        <v>38</v>
      </c>
      <c r="B41" s="3" t="s">
        <v>383</v>
      </c>
      <c r="C41" s="3" t="s">
        <v>384</v>
      </c>
      <c r="D41" s="3" t="s">
        <v>385</v>
      </c>
      <c r="E41" s="3" t="s">
        <v>386</v>
      </c>
      <c r="F41" t="s">
        <v>106</v>
      </c>
      <c r="G41" s="3" t="s">
        <v>387</v>
      </c>
      <c r="H41" t="s">
        <v>128</v>
      </c>
      <c r="I41" s="3" t="s">
        <v>295</v>
      </c>
      <c r="J41" s="3" t="s">
        <v>296</v>
      </c>
    </row>
    <row r="42" spans="1:10" x14ac:dyDescent="0.25">
      <c r="A42" s="3">
        <v>39</v>
      </c>
      <c r="B42" s="3" t="s">
        <v>388</v>
      </c>
      <c r="C42" s="3" t="s">
        <v>389</v>
      </c>
      <c r="D42" s="3" t="s">
        <v>380</v>
      </c>
      <c r="E42" s="3" t="s">
        <v>390</v>
      </c>
      <c r="F42" t="s">
        <v>106</v>
      </c>
      <c r="G42" s="3" t="s">
        <v>391</v>
      </c>
      <c r="H42" t="s">
        <v>128</v>
      </c>
      <c r="I42" s="3" t="s">
        <v>295</v>
      </c>
      <c r="J42" s="3" t="s">
        <v>296</v>
      </c>
    </row>
    <row r="43" spans="1:10" x14ac:dyDescent="0.25">
      <c r="A43" s="3">
        <v>40</v>
      </c>
      <c r="B43" s="3" t="s">
        <v>392</v>
      </c>
      <c r="C43" s="3" t="s">
        <v>393</v>
      </c>
      <c r="D43" s="3" t="s">
        <v>394</v>
      </c>
      <c r="E43" s="3" t="s">
        <v>395</v>
      </c>
      <c r="F43" t="s">
        <v>106</v>
      </c>
      <c r="G43" s="3" t="s">
        <v>396</v>
      </c>
      <c r="H43" t="s">
        <v>128</v>
      </c>
      <c r="I43" s="3" t="s">
        <v>295</v>
      </c>
      <c r="J43" s="3" t="s">
        <v>296</v>
      </c>
    </row>
    <row r="44" spans="1:10" x14ac:dyDescent="0.25">
      <c r="A44" s="3">
        <v>41</v>
      </c>
      <c r="B44" s="3" t="s">
        <v>379</v>
      </c>
      <c r="C44" s="3" t="s">
        <v>379</v>
      </c>
      <c r="D44" s="3" t="s">
        <v>397</v>
      </c>
      <c r="E44" s="3" t="s">
        <v>398</v>
      </c>
      <c r="F44" t="s">
        <v>106</v>
      </c>
      <c r="G44" s="3" t="s">
        <v>399</v>
      </c>
      <c r="H44" t="s">
        <v>128</v>
      </c>
      <c r="I44" s="3" t="s">
        <v>295</v>
      </c>
      <c r="J44" s="3" t="s">
        <v>296</v>
      </c>
    </row>
    <row r="45" spans="1:10" x14ac:dyDescent="0.25">
      <c r="A45" s="3">
        <v>42</v>
      </c>
      <c r="B45" s="3" t="s">
        <v>351</v>
      </c>
      <c r="C45" s="3"/>
      <c r="D45" s="3"/>
      <c r="E45" s="3"/>
      <c r="F45" s="3"/>
      <c r="G45" s="3" t="s">
        <v>352</v>
      </c>
      <c r="H45" t="s">
        <v>128</v>
      </c>
      <c r="I45" s="3" t="s">
        <v>295</v>
      </c>
      <c r="J45" s="3" t="s">
        <v>296</v>
      </c>
    </row>
    <row r="46" spans="1:10" x14ac:dyDescent="0.25">
      <c r="A46" s="3">
        <v>43</v>
      </c>
      <c r="B46" s="3" t="s">
        <v>400</v>
      </c>
      <c r="C46" s="3"/>
      <c r="D46" s="3"/>
      <c r="E46" s="3"/>
      <c r="F46" s="3"/>
      <c r="G46" s="3" t="s">
        <v>401</v>
      </c>
      <c r="H46" t="s">
        <v>128</v>
      </c>
      <c r="I46" s="3" t="s">
        <v>295</v>
      </c>
      <c r="J46" s="3" t="s">
        <v>296</v>
      </c>
    </row>
    <row r="47" spans="1:10" x14ac:dyDescent="0.25">
      <c r="A47" s="3">
        <v>44</v>
      </c>
      <c r="B47" s="3" t="s">
        <v>402</v>
      </c>
      <c r="C47" s="3" t="s">
        <v>403</v>
      </c>
      <c r="D47" s="3" t="s">
        <v>404</v>
      </c>
      <c r="E47" s="3" t="s">
        <v>405</v>
      </c>
      <c r="F47" t="s">
        <v>105</v>
      </c>
      <c r="G47" s="3" t="s">
        <v>406</v>
      </c>
      <c r="H47" t="s">
        <v>128</v>
      </c>
      <c r="I47" s="3" t="s">
        <v>295</v>
      </c>
      <c r="J47" s="3" t="s">
        <v>296</v>
      </c>
    </row>
    <row r="48" spans="1:10" x14ac:dyDescent="0.25">
      <c r="A48" s="3">
        <v>45</v>
      </c>
      <c r="B48" s="3" t="s">
        <v>407</v>
      </c>
      <c r="C48" s="3" t="s">
        <v>408</v>
      </c>
      <c r="D48" s="3" t="s">
        <v>409</v>
      </c>
      <c r="E48" s="3" t="s">
        <v>410</v>
      </c>
      <c r="F48" t="s">
        <v>106</v>
      </c>
      <c r="G48" s="3" t="s">
        <v>411</v>
      </c>
      <c r="H48" t="s">
        <v>128</v>
      </c>
      <c r="I48" s="3" t="s">
        <v>295</v>
      </c>
      <c r="J48" s="3" t="s">
        <v>296</v>
      </c>
    </row>
    <row r="49" spans="1:10" x14ac:dyDescent="0.25">
      <c r="A49" s="3">
        <v>46</v>
      </c>
      <c r="B49" s="3" t="s">
        <v>412</v>
      </c>
      <c r="C49" s="3" t="s">
        <v>413</v>
      </c>
      <c r="D49" s="3" t="s">
        <v>414</v>
      </c>
      <c r="E49" s="3" t="s">
        <v>415</v>
      </c>
      <c r="F49" t="s">
        <v>106</v>
      </c>
      <c r="G49" s="3" t="s">
        <v>416</v>
      </c>
      <c r="H49" t="s">
        <v>128</v>
      </c>
      <c r="I49" s="3" t="s">
        <v>295</v>
      </c>
      <c r="J49" s="3" t="s">
        <v>296</v>
      </c>
    </row>
    <row r="50" spans="1:10" x14ac:dyDescent="0.25">
      <c r="A50" s="3">
        <v>47</v>
      </c>
      <c r="B50" s="3" t="s">
        <v>417</v>
      </c>
      <c r="C50" s="3"/>
      <c r="D50" s="3"/>
      <c r="E50" s="3"/>
      <c r="F50" s="3"/>
      <c r="G50" s="3" t="s">
        <v>418</v>
      </c>
      <c r="H50" t="s">
        <v>128</v>
      </c>
      <c r="I50" s="3" t="s">
        <v>295</v>
      </c>
      <c r="J50" s="3" t="s">
        <v>296</v>
      </c>
    </row>
    <row r="51" spans="1:10" x14ac:dyDescent="0.25">
      <c r="A51" s="3">
        <v>48</v>
      </c>
      <c r="B51" s="3" t="s">
        <v>419</v>
      </c>
      <c r="C51" s="3" t="s">
        <v>420</v>
      </c>
      <c r="D51" s="3" t="s">
        <v>421</v>
      </c>
      <c r="E51" s="3" t="s">
        <v>422</v>
      </c>
      <c r="F51" t="s">
        <v>106</v>
      </c>
      <c r="G51" s="3" t="s">
        <v>423</v>
      </c>
      <c r="H51" t="s">
        <v>128</v>
      </c>
      <c r="I51" s="3" t="s">
        <v>295</v>
      </c>
      <c r="J51" s="3" t="s">
        <v>296</v>
      </c>
    </row>
    <row r="52" spans="1:10" x14ac:dyDescent="0.25">
      <c r="A52" s="3">
        <v>49</v>
      </c>
      <c r="B52" s="3" t="s">
        <v>424</v>
      </c>
      <c r="C52" s="3"/>
      <c r="D52" s="3"/>
      <c r="E52" s="3"/>
      <c r="F52" s="3"/>
      <c r="G52" s="3" t="s">
        <v>425</v>
      </c>
      <c r="H52" t="s">
        <v>128</v>
      </c>
      <c r="I52" s="3" t="s">
        <v>295</v>
      </c>
      <c r="J52" s="3" t="s">
        <v>296</v>
      </c>
    </row>
    <row r="53" spans="1:10" x14ac:dyDescent="0.25">
      <c r="A53" s="3">
        <v>50</v>
      </c>
      <c r="B53" s="3" t="s">
        <v>426</v>
      </c>
      <c r="C53" s="3"/>
      <c r="D53" s="3"/>
      <c r="E53" s="3"/>
      <c r="F53" s="3"/>
      <c r="G53" s="3" t="s">
        <v>427</v>
      </c>
      <c r="H53" t="s">
        <v>128</v>
      </c>
      <c r="I53" s="3" t="s">
        <v>295</v>
      </c>
      <c r="J53" s="3" t="s">
        <v>296</v>
      </c>
    </row>
    <row r="54" spans="1:10" x14ac:dyDescent="0.25">
      <c r="A54" s="3">
        <v>51</v>
      </c>
      <c r="B54" s="3" t="s">
        <v>428</v>
      </c>
      <c r="C54" s="3"/>
      <c r="D54" s="3"/>
      <c r="E54" s="3"/>
      <c r="F54" s="3"/>
      <c r="G54" s="3" t="s">
        <v>429</v>
      </c>
      <c r="H54" t="s">
        <v>128</v>
      </c>
      <c r="I54" s="3" t="s">
        <v>295</v>
      </c>
      <c r="J54" s="3" t="s">
        <v>296</v>
      </c>
    </row>
    <row r="55" spans="1:10" x14ac:dyDescent="0.25">
      <c r="A55" s="3">
        <v>52</v>
      </c>
      <c r="B55" s="3" t="s">
        <v>430</v>
      </c>
      <c r="C55" s="3"/>
      <c r="D55" s="3"/>
      <c r="E55" s="3"/>
      <c r="F55" s="3"/>
      <c r="G55" s="3" t="s">
        <v>431</v>
      </c>
      <c r="H55" t="s">
        <v>128</v>
      </c>
      <c r="I55" s="3" t="s">
        <v>295</v>
      </c>
      <c r="J55" s="3" t="s">
        <v>296</v>
      </c>
    </row>
    <row r="56" spans="1:10" x14ac:dyDescent="0.25">
      <c r="A56" s="3">
        <v>53</v>
      </c>
      <c r="B56" s="3" t="s">
        <v>432</v>
      </c>
      <c r="C56" s="3" t="s">
        <v>433</v>
      </c>
      <c r="D56" s="3" t="s">
        <v>434</v>
      </c>
      <c r="E56" s="3" t="s">
        <v>435</v>
      </c>
      <c r="F56" t="s">
        <v>106</v>
      </c>
      <c r="G56" s="3" t="s">
        <v>436</v>
      </c>
      <c r="H56" t="s">
        <v>128</v>
      </c>
      <c r="I56" s="3" t="s">
        <v>295</v>
      </c>
      <c r="J56" s="3" t="s">
        <v>296</v>
      </c>
    </row>
    <row r="57" spans="1:10" x14ac:dyDescent="0.25">
      <c r="A57" s="3">
        <v>54</v>
      </c>
      <c r="B57" s="3" t="s">
        <v>437</v>
      </c>
      <c r="C57" s="3" t="s">
        <v>438</v>
      </c>
      <c r="D57" s="3" t="s">
        <v>390</v>
      </c>
      <c r="E57" s="3" t="s">
        <v>397</v>
      </c>
      <c r="F57" t="s">
        <v>105</v>
      </c>
      <c r="G57" s="3" t="s">
        <v>439</v>
      </c>
      <c r="H57" t="s">
        <v>128</v>
      </c>
      <c r="I57" s="3" t="s">
        <v>295</v>
      </c>
      <c r="J57" s="3" t="s">
        <v>296</v>
      </c>
    </row>
    <row r="58" spans="1:10" x14ac:dyDescent="0.25">
      <c r="A58" s="3">
        <v>55</v>
      </c>
      <c r="B58" s="3" t="s">
        <v>440</v>
      </c>
      <c r="C58" s="3" t="s">
        <v>441</v>
      </c>
      <c r="D58" s="3" t="s">
        <v>442</v>
      </c>
      <c r="E58" s="3" t="s">
        <v>443</v>
      </c>
      <c r="F58" t="s">
        <v>106</v>
      </c>
      <c r="G58" s="3" t="s">
        <v>444</v>
      </c>
      <c r="H58" t="s">
        <v>128</v>
      </c>
      <c r="I58" s="3" t="s">
        <v>295</v>
      </c>
      <c r="J58" s="3" t="s">
        <v>296</v>
      </c>
    </row>
    <row r="59" spans="1:10" x14ac:dyDescent="0.25">
      <c r="A59" s="3">
        <v>56</v>
      </c>
      <c r="B59" s="3" t="s">
        <v>402</v>
      </c>
      <c r="C59" s="3" t="s">
        <v>403</v>
      </c>
      <c r="D59" s="3" t="s">
        <v>404</v>
      </c>
      <c r="E59" s="3" t="s">
        <v>405</v>
      </c>
      <c r="F59" t="s">
        <v>105</v>
      </c>
      <c r="G59" s="3" t="s">
        <v>406</v>
      </c>
      <c r="H59" t="s">
        <v>128</v>
      </c>
      <c r="I59" s="3" t="s">
        <v>295</v>
      </c>
      <c r="J59" s="3" t="s">
        <v>296</v>
      </c>
    </row>
    <row r="60" spans="1:10" x14ac:dyDescent="0.25">
      <c r="A60" s="3">
        <v>57</v>
      </c>
      <c r="B60" s="3" t="s">
        <v>358</v>
      </c>
      <c r="C60" s="3" t="s">
        <v>359</v>
      </c>
      <c r="D60" s="3" t="s">
        <v>360</v>
      </c>
      <c r="E60" s="3" t="s">
        <v>361</v>
      </c>
      <c r="F60" t="s">
        <v>106</v>
      </c>
      <c r="G60" s="3" t="s">
        <v>362</v>
      </c>
      <c r="H60" t="s">
        <v>128</v>
      </c>
      <c r="I60" s="3" t="s">
        <v>295</v>
      </c>
      <c r="J60" s="3" t="s">
        <v>296</v>
      </c>
    </row>
    <row r="61" spans="1:10" x14ac:dyDescent="0.25">
      <c r="A61" s="3">
        <v>58</v>
      </c>
      <c r="B61" s="3" t="s">
        <v>373</v>
      </c>
      <c r="C61" s="3" t="s">
        <v>374</v>
      </c>
      <c r="D61" s="3" t="s">
        <v>375</v>
      </c>
      <c r="E61" s="3" t="s">
        <v>376</v>
      </c>
      <c r="F61" t="s">
        <v>106</v>
      </c>
      <c r="G61" s="3" t="s">
        <v>377</v>
      </c>
      <c r="H61" t="s">
        <v>128</v>
      </c>
      <c r="I61" s="3" t="s">
        <v>295</v>
      </c>
      <c r="J61" s="3" t="s">
        <v>296</v>
      </c>
    </row>
    <row r="62" spans="1:10" x14ac:dyDescent="0.25">
      <c r="A62" s="3">
        <v>59</v>
      </c>
      <c r="B62" s="3" t="s">
        <v>445</v>
      </c>
      <c r="C62" s="3" t="s">
        <v>446</v>
      </c>
      <c r="D62" s="3" t="s">
        <v>447</v>
      </c>
      <c r="E62" s="3" t="s">
        <v>448</v>
      </c>
      <c r="F62" t="s">
        <v>106</v>
      </c>
      <c r="G62" s="3" t="s">
        <v>449</v>
      </c>
      <c r="H62" t="s">
        <v>128</v>
      </c>
      <c r="I62" s="3" t="s">
        <v>295</v>
      </c>
      <c r="J62" s="3" t="s">
        <v>296</v>
      </c>
    </row>
    <row r="63" spans="1:10" x14ac:dyDescent="0.25">
      <c r="A63" s="3">
        <v>60</v>
      </c>
      <c r="B63" s="3" t="s">
        <v>383</v>
      </c>
      <c r="C63" s="3" t="s">
        <v>384</v>
      </c>
      <c r="D63" s="3" t="s">
        <v>385</v>
      </c>
      <c r="E63" s="3" t="s">
        <v>386</v>
      </c>
      <c r="F63" t="s">
        <v>106</v>
      </c>
      <c r="G63" s="3" t="s">
        <v>387</v>
      </c>
      <c r="H63" t="s">
        <v>128</v>
      </c>
      <c r="I63" s="3" t="s">
        <v>295</v>
      </c>
      <c r="J63" s="3" t="s">
        <v>296</v>
      </c>
    </row>
    <row r="64" spans="1:10" x14ac:dyDescent="0.25">
      <c r="A64" s="3">
        <v>61</v>
      </c>
      <c r="B64" s="3" t="s">
        <v>450</v>
      </c>
      <c r="C64" s="3" t="s">
        <v>451</v>
      </c>
      <c r="D64" s="3" t="s">
        <v>452</v>
      </c>
      <c r="E64" s="3" t="s">
        <v>355</v>
      </c>
      <c r="F64" t="s">
        <v>106</v>
      </c>
      <c r="G64" s="3" t="s">
        <v>453</v>
      </c>
      <c r="H64" t="s">
        <v>128</v>
      </c>
      <c r="I64" s="3" t="s">
        <v>295</v>
      </c>
      <c r="J64" s="3" t="s">
        <v>296</v>
      </c>
    </row>
    <row r="65" spans="1:10" x14ac:dyDescent="0.25">
      <c r="A65" s="3">
        <v>62</v>
      </c>
      <c r="B65" s="3" t="s">
        <v>454</v>
      </c>
      <c r="C65" s="3" t="s">
        <v>455</v>
      </c>
      <c r="D65" s="3" t="s">
        <v>404</v>
      </c>
      <c r="E65" s="3" t="s">
        <v>456</v>
      </c>
      <c r="F65" t="s">
        <v>106</v>
      </c>
      <c r="G65" s="3" t="s">
        <v>457</v>
      </c>
      <c r="H65" t="s">
        <v>128</v>
      </c>
      <c r="I65" s="3" t="s">
        <v>295</v>
      </c>
      <c r="J65" s="3" t="s">
        <v>296</v>
      </c>
    </row>
    <row r="66" spans="1:10" x14ac:dyDescent="0.25">
      <c r="A66" s="3">
        <v>63</v>
      </c>
      <c r="B66" s="3" t="s">
        <v>458</v>
      </c>
      <c r="C66" s="3" t="s">
        <v>459</v>
      </c>
      <c r="D66" s="3" t="s">
        <v>460</v>
      </c>
      <c r="E66" s="3" t="s">
        <v>461</v>
      </c>
      <c r="F66" t="s">
        <v>106</v>
      </c>
      <c r="G66" s="3" t="s">
        <v>462</v>
      </c>
      <c r="H66" t="s">
        <v>128</v>
      </c>
      <c r="I66" s="3" t="s">
        <v>295</v>
      </c>
      <c r="J66" s="3" t="s">
        <v>296</v>
      </c>
    </row>
    <row r="67" spans="1:10" x14ac:dyDescent="0.25">
      <c r="A67" s="3">
        <v>64</v>
      </c>
      <c r="B67" s="3" t="s">
        <v>463</v>
      </c>
      <c r="C67" s="3" t="s">
        <v>464</v>
      </c>
      <c r="D67" s="3" t="s">
        <v>385</v>
      </c>
      <c r="E67" s="3" t="s">
        <v>386</v>
      </c>
      <c r="F67" t="s">
        <v>106</v>
      </c>
      <c r="G67" s="3" t="s">
        <v>465</v>
      </c>
      <c r="H67" t="s">
        <v>128</v>
      </c>
      <c r="I67" s="3" t="s">
        <v>295</v>
      </c>
      <c r="J67" s="3" t="s">
        <v>296</v>
      </c>
    </row>
    <row r="68" spans="1:10" x14ac:dyDescent="0.25">
      <c r="A68" s="3">
        <v>65</v>
      </c>
      <c r="B68" s="3" t="s">
        <v>466</v>
      </c>
      <c r="C68" s="3" t="s">
        <v>467</v>
      </c>
      <c r="D68" s="3" t="s">
        <v>443</v>
      </c>
      <c r="E68" s="3" t="s">
        <v>468</v>
      </c>
      <c r="F68" t="s">
        <v>106</v>
      </c>
      <c r="G68" s="3" t="s">
        <v>469</v>
      </c>
      <c r="H68" t="s">
        <v>128</v>
      </c>
      <c r="I68" s="3" t="s">
        <v>295</v>
      </c>
      <c r="J68" s="3" t="s">
        <v>296</v>
      </c>
    </row>
    <row r="69" spans="1:10" x14ac:dyDescent="0.25">
      <c r="A69" s="3">
        <v>66</v>
      </c>
      <c r="B69" s="3" t="s">
        <v>400</v>
      </c>
      <c r="C69" s="3"/>
      <c r="D69" s="3"/>
      <c r="E69" s="3"/>
      <c r="F69" s="3"/>
      <c r="G69" s="3" t="s">
        <v>357</v>
      </c>
      <c r="H69" t="s">
        <v>128</v>
      </c>
      <c r="I69" s="3" t="s">
        <v>295</v>
      </c>
      <c r="J69" s="3" t="s">
        <v>296</v>
      </c>
    </row>
    <row r="70" spans="1:10" x14ac:dyDescent="0.25">
      <c r="A70" s="3">
        <v>67</v>
      </c>
      <c r="B70" s="3" t="s">
        <v>470</v>
      </c>
      <c r="C70" s="3" t="s">
        <v>379</v>
      </c>
      <c r="D70" s="3" t="s">
        <v>380</v>
      </c>
      <c r="E70" s="3" t="s">
        <v>381</v>
      </c>
      <c r="F70" t="s">
        <v>106</v>
      </c>
      <c r="G70" s="3" t="s">
        <v>382</v>
      </c>
      <c r="H70" t="s">
        <v>128</v>
      </c>
      <c r="I70" s="3" t="s">
        <v>295</v>
      </c>
      <c r="J70" s="3" t="s">
        <v>296</v>
      </c>
    </row>
    <row r="71" spans="1:10" x14ac:dyDescent="0.25">
      <c r="A71" s="3">
        <v>68</v>
      </c>
      <c r="B71" s="3" t="s">
        <v>471</v>
      </c>
      <c r="C71" s="3" t="s">
        <v>472</v>
      </c>
      <c r="D71" s="3" t="s">
        <v>473</v>
      </c>
      <c r="E71" s="3" t="s">
        <v>442</v>
      </c>
      <c r="F71" t="s">
        <v>106</v>
      </c>
      <c r="G71" s="3" t="s">
        <v>474</v>
      </c>
      <c r="H71" t="s">
        <v>128</v>
      </c>
      <c r="I71" s="3" t="s">
        <v>295</v>
      </c>
      <c r="J71" s="3" t="s">
        <v>296</v>
      </c>
    </row>
    <row r="72" spans="1:10" x14ac:dyDescent="0.25">
      <c r="A72" s="3">
        <v>69</v>
      </c>
      <c r="B72" s="3" t="s">
        <v>392</v>
      </c>
      <c r="C72" s="3" t="s">
        <v>393</v>
      </c>
      <c r="D72" s="3" t="s">
        <v>394</v>
      </c>
      <c r="E72" s="3" t="s">
        <v>395</v>
      </c>
      <c r="F72" t="s">
        <v>106</v>
      </c>
      <c r="G72" s="3" t="s">
        <v>396</v>
      </c>
      <c r="H72" t="s">
        <v>128</v>
      </c>
      <c r="I72" s="3" t="s">
        <v>295</v>
      </c>
      <c r="J72" s="3" t="s">
        <v>296</v>
      </c>
    </row>
    <row r="73" spans="1:10" x14ac:dyDescent="0.25">
      <c r="A73" s="3">
        <v>70</v>
      </c>
      <c r="B73" s="3" t="s">
        <v>475</v>
      </c>
      <c r="C73" s="3" t="s">
        <v>475</v>
      </c>
      <c r="D73" s="3" t="s">
        <v>476</v>
      </c>
      <c r="E73" s="3" t="s">
        <v>477</v>
      </c>
      <c r="F73" t="s">
        <v>106</v>
      </c>
      <c r="G73" s="3" t="s">
        <v>478</v>
      </c>
      <c r="H73" t="s">
        <v>128</v>
      </c>
      <c r="I73" s="3" t="s">
        <v>295</v>
      </c>
      <c r="J73" s="3" t="s">
        <v>296</v>
      </c>
    </row>
    <row r="74" spans="1:10" x14ac:dyDescent="0.25">
      <c r="A74" s="3">
        <v>71</v>
      </c>
      <c r="B74" s="3" t="s">
        <v>351</v>
      </c>
      <c r="C74" s="3"/>
      <c r="D74" s="3"/>
      <c r="E74" s="3"/>
      <c r="F74" s="3"/>
      <c r="G74" s="3" t="s">
        <v>352</v>
      </c>
      <c r="H74" t="s">
        <v>128</v>
      </c>
      <c r="I74" s="3" t="s">
        <v>295</v>
      </c>
      <c r="J74" s="3" t="s">
        <v>296</v>
      </c>
    </row>
    <row r="75" spans="1:10" x14ac:dyDescent="0.25">
      <c r="A75" s="3">
        <v>72</v>
      </c>
      <c r="B75" s="3" t="s">
        <v>479</v>
      </c>
      <c r="C75" s="3"/>
      <c r="D75" s="3"/>
      <c r="E75" s="3"/>
      <c r="F75" s="3"/>
      <c r="G75" s="3" t="s">
        <v>480</v>
      </c>
      <c r="H75" t="s">
        <v>128</v>
      </c>
      <c r="I75" s="3" t="s">
        <v>295</v>
      </c>
      <c r="J75" s="3" t="s">
        <v>296</v>
      </c>
    </row>
    <row r="76" spans="1:10" x14ac:dyDescent="0.25">
      <c r="A76" s="3">
        <v>73</v>
      </c>
      <c r="B76" s="3" t="s">
        <v>481</v>
      </c>
      <c r="C76" s="3" t="s">
        <v>482</v>
      </c>
      <c r="D76" s="3" t="s">
        <v>483</v>
      </c>
      <c r="E76" s="3" t="s">
        <v>484</v>
      </c>
      <c r="F76" t="s">
        <v>106</v>
      </c>
      <c r="G76" s="3" t="s">
        <v>485</v>
      </c>
      <c r="H76" t="s">
        <v>128</v>
      </c>
      <c r="I76" s="3" t="s">
        <v>295</v>
      </c>
      <c r="J76" s="3" t="s">
        <v>296</v>
      </c>
    </row>
    <row r="77" spans="1:10" x14ac:dyDescent="0.25">
      <c r="A77" s="3">
        <v>74</v>
      </c>
      <c r="B77" s="3" t="s">
        <v>486</v>
      </c>
      <c r="C77" s="3"/>
      <c r="D77" s="3"/>
      <c r="E77" s="3"/>
      <c r="F77" s="3"/>
      <c r="G77" s="3" t="s">
        <v>487</v>
      </c>
      <c r="H77" t="s">
        <v>128</v>
      </c>
      <c r="I77" s="3" t="s">
        <v>295</v>
      </c>
      <c r="J77" s="3" t="s">
        <v>296</v>
      </c>
    </row>
    <row r="78" spans="1:10" x14ac:dyDescent="0.25">
      <c r="A78" s="3">
        <v>75</v>
      </c>
      <c r="B78" s="3" t="s">
        <v>488</v>
      </c>
      <c r="C78" s="3" t="s">
        <v>379</v>
      </c>
      <c r="D78" s="3" t="s">
        <v>397</v>
      </c>
      <c r="E78" s="3" t="s">
        <v>398</v>
      </c>
      <c r="F78" t="s">
        <v>106</v>
      </c>
      <c r="G78" s="3" t="s">
        <v>399</v>
      </c>
      <c r="H78" t="s">
        <v>128</v>
      </c>
      <c r="I78" s="3" t="s">
        <v>295</v>
      </c>
      <c r="J78" s="3" t="s">
        <v>296</v>
      </c>
    </row>
    <row r="79" spans="1:10" x14ac:dyDescent="0.25">
      <c r="A79" s="3">
        <v>76</v>
      </c>
      <c r="B79" s="3" t="s">
        <v>489</v>
      </c>
      <c r="C79" s="3"/>
      <c r="D79" s="3"/>
      <c r="E79" s="3"/>
      <c r="F79" s="3"/>
      <c r="G79" s="3" t="s">
        <v>490</v>
      </c>
      <c r="H79" t="s">
        <v>128</v>
      </c>
      <c r="I79" s="3" t="s">
        <v>295</v>
      </c>
      <c r="J79" s="3" t="s">
        <v>296</v>
      </c>
    </row>
    <row r="80" spans="1:10" x14ac:dyDescent="0.25">
      <c r="A80" s="3">
        <v>77</v>
      </c>
      <c r="B80" s="3" t="s">
        <v>489</v>
      </c>
      <c r="C80" s="3"/>
      <c r="D80" s="3"/>
      <c r="E80" s="3"/>
      <c r="F80" s="3"/>
      <c r="G80" s="3" t="s">
        <v>490</v>
      </c>
      <c r="H80" t="s">
        <v>128</v>
      </c>
      <c r="I80" s="3" t="s">
        <v>295</v>
      </c>
      <c r="J80" s="3" t="s">
        <v>296</v>
      </c>
    </row>
    <row r="81" spans="1:10" x14ac:dyDescent="0.25">
      <c r="A81" s="3">
        <v>78</v>
      </c>
      <c r="B81" s="3" t="s">
        <v>491</v>
      </c>
      <c r="C81" s="3"/>
      <c r="D81" s="3"/>
      <c r="E81" s="3"/>
      <c r="F81" s="3"/>
      <c r="G81" s="3" t="s">
        <v>294</v>
      </c>
      <c r="H81" t="s">
        <v>128</v>
      </c>
      <c r="I81" s="3" t="s">
        <v>295</v>
      </c>
      <c r="J81" s="3" t="s">
        <v>296</v>
      </c>
    </row>
    <row r="82" spans="1:10" x14ac:dyDescent="0.25">
      <c r="A82" s="3">
        <v>79</v>
      </c>
      <c r="B82" s="3" t="s">
        <v>491</v>
      </c>
      <c r="C82" s="3"/>
      <c r="D82" s="3"/>
      <c r="E82" s="3"/>
      <c r="F82" s="3"/>
      <c r="G82" s="3" t="s">
        <v>294</v>
      </c>
      <c r="H82" t="s">
        <v>128</v>
      </c>
      <c r="I82" s="3" t="s">
        <v>295</v>
      </c>
      <c r="J82" s="3" t="s">
        <v>296</v>
      </c>
    </row>
    <row r="83" spans="1:10" x14ac:dyDescent="0.25">
      <c r="A83" s="3">
        <v>80</v>
      </c>
      <c r="B83" s="3" t="s">
        <v>491</v>
      </c>
      <c r="C83" s="3"/>
      <c r="D83" s="3"/>
      <c r="E83" s="3"/>
      <c r="F83" s="3"/>
      <c r="G83" s="3" t="s">
        <v>294</v>
      </c>
      <c r="H83" t="s">
        <v>128</v>
      </c>
      <c r="I83" s="3" t="s">
        <v>295</v>
      </c>
      <c r="J83" s="3" t="s">
        <v>296</v>
      </c>
    </row>
    <row r="84" spans="1:10" x14ac:dyDescent="0.25">
      <c r="A84" s="3">
        <v>81</v>
      </c>
      <c r="B84" s="3" t="s">
        <v>491</v>
      </c>
      <c r="C84" s="3"/>
      <c r="D84" s="3"/>
      <c r="E84" s="3"/>
      <c r="F84" s="3"/>
      <c r="G84" s="3" t="s">
        <v>294</v>
      </c>
      <c r="H84" t="s">
        <v>128</v>
      </c>
      <c r="I84" s="3" t="s">
        <v>295</v>
      </c>
      <c r="J84" s="3" t="s">
        <v>296</v>
      </c>
    </row>
    <row r="85" spans="1:10" x14ac:dyDescent="0.25">
      <c r="A85" s="3">
        <v>82</v>
      </c>
      <c r="B85" s="3" t="s">
        <v>492</v>
      </c>
      <c r="C85" s="3" t="s">
        <v>451</v>
      </c>
      <c r="D85" s="3" t="s">
        <v>452</v>
      </c>
      <c r="E85" s="3" t="s">
        <v>355</v>
      </c>
      <c r="F85" t="s">
        <v>106</v>
      </c>
      <c r="G85" s="3" t="s">
        <v>453</v>
      </c>
      <c r="H85" t="s">
        <v>128</v>
      </c>
      <c r="I85" s="3" t="s">
        <v>295</v>
      </c>
      <c r="J85" s="3" t="s">
        <v>296</v>
      </c>
    </row>
    <row r="86" spans="1:10" x14ac:dyDescent="0.25">
      <c r="A86" s="3">
        <v>83</v>
      </c>
      <c r="B86" s="3" t="s">
        <v>458</v>
      </c>
      <c r="C86" s="3" t="s">
        <v>459</v>
      </c>
      <c r="D86" s="3" t="s">
        <v>460</v>
      </c>
      <c r="E86" s="3" t="s">
        <v>461</v>
      </c>
      <c r="F86" t="s">
        <v>106</v>
      </c>
      <c r="G86" s="3" t="s">
        <v>462</v>
      </c>
      <c r="H86" t="s">
        <v>128</v>
      </c>
      <c r="I86" s="3" t="s">
        <v>295</v>
      </c>
      <c r="J86" s="3" t="s">
        <v>296</v>
      </c>
    </row>
    <row r="87" spans="1:10" x14ac:dyDescent="0.25">
      <c r="A87" s="3">
        <v>84</v>
      </c>
      <c r="B87" s="3" t="s">
        <v>491</v>
      </c>
      <c r="C87" s="3"/>
      <c r="D87" s="3"/>
      <c r="E87" s="3"/>
      <c r="F87" s="3"/>
      <c r="G87" s="3" t="s">
        <v>294</v>
      </c>
      <c r="H87" t="s">
        <v>128</v>
      </c>
      <c r="I87" s="3" t="s">
        <v>295</v>
      </c>
      <c r="J87" s="3" t="s">
        <v>296</v>
      </c>
    </row>
    <row r="88" spans="1:10" x14ac:dyDescent="0.25">
      <c r="A88" s="3">
        <v>85</v>
      </c>
      <c r="B88" s="3" t="s">
        <v>645</v>
      </c>
      <c r="C88" s="3" t="s">
        <v>646</v>
      </c>
      <c r="D88" s="3" t="s">
        <v>647</v>
      </c>
      <c r="E88" s="3" t="s">
        <v>299</v>
      </c>
      <c r="F88" s="3" t="s">
        <v>105</v>
      </c>
      <c r="G88" s="3" t="s">
        <v>323</v>
      </c>
      <c r="H88" t="s">
        <v>128</v>
      </c>
      <c r="I88" s="3" t="s">
        <v>295</v>
      </c>
      <c r="J88" s="3" t="s">
        <v>296</v>
      </c>
    </row>
    <row r="89" spans="1:10" x14ac:dyDescent="0.25">
      <c r="A89" s="3">
        <v>86</v>
      </c>
      <c r="B89" s="3" t="s">
        <v>645</v>
      </c>
      <c r="C89" s="3" t="s">
        <v>646</v>
      </c>
      <c r="D89" s="3" t="s">
        <v>647</v>
      </c>
      <c r="E89" s="3" t="s">
        <v>299</v>
      </c>
      <c r="F89" s="3" t="s">
        <v>105</v>
      </c>
      <c r="G89" s="3" t="s">
        <v>323</v>
      </c>
      <c r="H89" t="s">
        <v>128</v>
      </c>
      <c r="I89" s="3" t="s">
        <v>295</v>
      </c>
      <c r="J89" s="3" t="s">
        <v>296</v>
      </c>
    </row>
  </sheetData>
  <dataValidations count="2">
    <dataValidation type="list" allowBlank="1" showErrorMessage="1" sqref="F27:F28 F8 F17:F18 F32:F33 F36 F39:F44 F47:F49 F51 F56:F68 F70:F73 F76 F78 F85:F86 F22:F23 F25 F90:F201" xr:uid="{00000000-0002-0000-0700-000000000000}">
      <formula1>Hidden_1_Tabla_4163445</formula1>
    </dataValidation>
    <dataValidation type="list" allowBlank="1" showErrorMessage="1" sqref="H4:H201" xr:uid="{00000000-0002-0000-0700-000001000000}">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2025-07-15T17:57:07Z</dcterms:created>
  <dcterms:modified xsi:type="dcterms:W3CDTF">2026-05-28T15:31:40Z</dcterms:modified>
</cp:coreProperties>
</file>