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ieeg-my.sharepoint.com/personal/emma_munoz_ieeg_org_mx/Documents/Unidad de Transparencia/Obligaciones de Transparencia 2026/Formatos OT_T2_2026/Con fórmula/"/>
    </mc:Choice>
  </mc:AlternateContent>
  <xr:revisionPtr revIDLastSave="396" documentId="11_2592666E5AF0A37CFBA33E1FE37BC3C58CBFCAB9" xr6:coauthVersionLast="47" xr6:coauthVersionMax="47" xr10:uidLastSave="{CA4F43AA-148B-46A6-87A2-5CD275C3EB6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16344" sheetId="8" r:id="rId8"/>
    <sheet name="Hidden_1_Tabla_416344" sheetId="9" r:id="rId9"/>
    <sheet name="Hidden_2_Tabla_416344" sheetId="10" r:id="rId10"/>
    <sheet name="Tabla_416345" sheetId="11" r:id="rId11"/>
    <sheet name="Tabla_416346" sheetId="12" r:id="rId12"/>
  </sheets>
  <definedNames>
    <definedName name="Hidden_1_Tabla_4163445">Hidden_1_Tabla_416344!$A$1:$A$3</definedName>
    <definedName name="Hidden_13">Hidden_1!$A$1:$A$3</definedName>
    <definedName name="Hidden_2_Tabla_4163447">Hidden_2_Tabla_416344!$A$1:$A$3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78" i="12" l="1"/>
  <c r="L77" i="12"/>
  <c r="L76" i="12"/>
  <c r="L75" i="12"/>
  <c r="L74" i="12"/>
  <c r="L73" i="12"/>
  <c r="L72" i="12"/>
  <c r="L71" i="12"/>
  <c r="L70" i="12"/>
  <c r="L69" i="12"/>
  <c r="L68" i="12"/>
  <c r="L67" i="12"/>
  <c r="L66" i="12"/>
  <c r="L65" i="12"/>
  <c r="L64" i="12"/>
  <c r="L63" i="12"/>
  <c r="L62" i="12"/>
  <c r="L61" i="12"/>
  <c r="L60" i="12"/>
  <c r="L59" i="12"/>
  <c r="L58" i="12"/>
  <c r="L57" i="12"/>
  <c r="L56" i="12"/>
  <c r="L55" i="12"/>
  <c r="L54" i="12"/>
  <c r="L53" i="12"/>
  <c r="L52" i="12"/>
  <c r="L51" i="12"/>
  <c r="L50" i="12"/>
  <c r="L49" i="12"/>
  <c r="L48" i="12"/>
  <c r="L47" i="12"/>
  <c r="L46" i="12"/>
  <c r="L45" i="12"/>
  <c r="L44" i="12"/>
  <c r="L43" i="12"/>
  <c r="L42" i="12"/>
  <c r="L41" i="12"/>
  <c r="L40" i="12"/>
  <c r="L39" i="12"/>
  <c r="L38" i="12"/>
  <c r="L37" i="12"/>
  <c r="L36" i="12"/>
  <c r="L35" i="12"/>
  <c r="L34" i="12"/>
  <c r="L33" i="12"/>
  <c r="L32" i="12"/>
  <c r="L31" i="12"/>
  <c r="L30" i="12"/>
  <c r="L29" i="12"/>
  <c r="L28" i="12"/>
  <c r="L27" i="12"/>
  <c r="L26" i="12"/>
  <c r="L25" i="12"/>
  <c r="L24" i="12"/>
  <c r="L23" i="12"/>
  <c r="L22" i="12"/>
  <c r="L21" i="12"/>
  <c r="L20" i="12"/>
  <c r="L19" i="12"/>
  <c r="L18" i="12"/>
  <c r="L17" i="12"/>
  <c r="L16" i="12"/>
  <c r="L15" i="12"/>
  <c r="L14" i="12"/>
  <c r="L13" i="12"/>
  <c r="L12" i="12"/>
  <c r="L11" i="12"/>
  <c r="L10" i="12"/>
  <c r="L9" i="12"/>
  <c r="L8" i="12"/>
  <c r="L7" i="12"/>
  <c r="L6" i="12"/>
  <c r="L5" i="12"/>
  <c r="L4" i="12"/>
  <c r="E78" i="12"/>
  <c r="E77" i="12"/>
  <c r="E76" i="12"/>
  <c r="E75" i="12"/>
  <c r="E74" i="12"/>
  <c r="E73" i="12"/>
  <c r="E72" i="12"/>
  <c r="E71" i="12"/>
  <c r="E70" i="12"/>
  <c r="E69" i="12"/>
  <c r="E68" i="12"/>
  <c r="E67" i="12"/>
  <c r="E66" i="12"/>
  <c r="E65" i="12"/>
  <c r="E64" i="12"/>
  <c r="E63" i="12"/>
  <c r="E62" i="12"/>
  <c r="E61" i="12"/>
  <c r="E60" i="12"/>
  <c r="E59" i="12"/>
  <c r="E58" i="12"/>
  <c r="E57" i="12"/>
  <c r="E56" i="12"/>
  <c r="E55" i="12"/>
  <c r="E54" i="12"/>
  <c r="E53" i="12"/>
  <c r="E52" i="12"/>
  <c r="E51" i="12"/>
  <c r="E50" i="12"/>
  <c r="E49" i="12"/>
  <c r="E48" i="12"/>
  <c r="E47" i="12"/>
  <c r="E46" i="12"/>
  <c r="E45" i="12"/>
  <c r="E44" i="12"/>
  <c r="E43" i="12"/>
  <c r="E42" i="12"/>
  <c r="E41" i="12"/>
  <c r="E40" i="12"/>
  <c r="E39" i="12"/>
  <c r="E38" i="12"/>
  <c r="E37" i="12"/>
  <c r="E36" i="12"/>
  <c r="E35" i="12"/>
  <c r="E34" i="12"/>
  <c r="E33" i="12"/>
  <c r="E32" i="12"/>
  <c r="E31" i="12"/>
  <c r="E30" i="12"/>
  <c r="E29" i="12"/>
  <c r="E28" i="12"/>
  <c r="E27" i="12"/>
  <c r="E26" i="12"/>
  <c r="E25" i="12"/>
  <c r="E24" i="12"/>
  <c r="E23" i="12"/>
  <c r="E22" i="12"/>
  <c r="E21" i="12"/>
  <c r="E20" i="12"/>
  <c r="E19" i="12"/>
  <c r="E18" i="12"/>
  <c r="E17" i="12"/>
  <c r="E16" i="12"/>
  <c r="E15" i="12"/>
  <c r="E14" i="12"/>
  <c r="E13" i="12"/>
  <c r="E12" i="12"/>
  <c r="E11" i="12"/>
  <c r="E10" i="12"/>
  <c r="E9" i="12"/>
  <c r="E8" i="12"/>
  <c r="E7" i="12"/>
  <c r="E6" i="12"/>
  <c r="E5" i="12"/>
  <c r="E4" i="12"/>
</calcChain>
</file>

<file path=xl/sharedStrings.xml><?xml version="1.0" encoding="utf-8"?>
<sst xmlns="http://schemas.openxmlformats.org/spreadsheetml/2006/main" count="2809" uniqueCount="627">
  <si>
    <t>47835</t>
  </si>
  <si>
    <t>TÍTULO</t>
  </si>
  <si>
    <t>NOMBRE CORTO</t>
  </si>
  <si>
    <t>DESCRIPCIÓN</t>
  </si>
  <si>
    <t>Gastos de publicidad oficial_Contratación de servicios de publicidad oficial</t>
  </si>
  <si>
    <t>LTAIPG26F2_XXIIIB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</si>
  <si>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</si>
  <si>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</si>
  <si>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</si>
  <si>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</si>
  <si>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</si>
  <si>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</si>
  <si>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</si>
  <si>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</si>
  <si>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</si>
  <si>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416330</t>
  </si>
  <si>
    <t>416349</t>
  </si>
  <si>
    <t>416350</t>
  </si>
  <si>
    <t>416348</t>
  </si>
  <si>
    <t>416337</t>
  </si>
  <si>
    <t>416354</t>
  </si>
  <si>
    <t>416327</t>
  </si>
  <si>
    <t>416355</t>
  </si>
  <si>
    <t>416356</t>
  </si>
  <si>
    <t>416343</t>
  </si>
  <si>
    <t>416334</t>
  </si>
  <si>
    <t>416329</t>
  </si>
  <si>
    <t>416335</t>
  </si>
  <si>
    <t>416338</t>
  </si>
  <si>
    <t>416336</t>
  </si>
  <si>
    <t>416358</t>
  </si>
  <si>
    <t>416331</t>
  </si>
  <si>
    <t>416359</t>
  </si>
  <si>
    <t>416342</t>
  </si>
  <si>
    <t>416357</t>
  </si>
  <si>
    <t>416339</t>
  </si>
  <si>
    <t>416340</t>
  </si>
  <si>
    <t>570643</t>
  </si>
  <si>
    <t>416333</t>
  </si>
  <si>
    <t>416328</t>
  </si>
  <si>
    <t>416332</t>
  </si>
  <si>
    <t>416360</t>
  </si>
  <si>
    <t>416344</t>
  </si>
  <si>
    <t>416345</t>
  </si>
  <si>
    <t>416346</t>
  </si>
  <si>
    <t>416353</t>
  </si>
  <si>
    <t>416347</t>
  </si>
  <si>
    <t>416352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</si>
  <si>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</si>
  <si>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</si>
  <si>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</si>
  <si>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</si>
  <si>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</si>
  <si>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</si>
  <si>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</si>
  <si>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</si>
  <si>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</si>
  <si>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</si>
  <si>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</si>
  <si>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</si>
  <si>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</si>
  <si>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</si>
  <si>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</si>
  <si>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</si>
  <si>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</si>
  <si>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</si>
  <si>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</si>
  <si>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</si>
  <si>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</si>
  <si>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</si>
  <si>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</si>
  <si>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</si>
  <si>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</si>
  <si>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</si>
  <si>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</si>
  <si>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</si>
  <si>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Tabla_416344</t>
  </si>
  <si>
    <t>Respecto a los recursos y el presupuesto 
Tabla_416345</t>
  </si>
  <si>
    <t>Respecto al contrato y los montos 
Tabla_416346</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</si>
  <si>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</si>
  <si>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</si>
  <si>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</si>
  <si>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</si>
  <si>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</si>
  <si>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</si>
  <si>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</si>
  <si>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</si>
  <si>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</si>
  <si>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</si>
  <si>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</si>
  <si>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</si>
  <si>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</si>
  <si>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</si>
  <si>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</si>
  <si>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</si>
  <si>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</si>
  <si>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</si>
  <si>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</si>
  <si>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</si>
  <si>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</si>
  <si>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</si>
  <si>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</si>
  <si>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</si>
  <si>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</si>
  <si>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</si>
  <si>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</si>
  <si>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</si>
  <si>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</si>
  <si>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54002</t>
  </si>
  <si>
    <t>54003</t>
  </si>
  <si>
    <t>54004</t>
  </si>
  <si>
    <t>54005</t>
  </si>
  <si>
    <t>77130</t>
  </si>
  <si>
    <t>54006</t>
  </si>
  <si>
    <t>54007</t>
  </si>
  <si>
    <t>54008</t>
  </si>
  <si>
    <t>54009</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</si>
  <si>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</si>
  <si>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</si>
  <si>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</si>
  <si>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</si>
  <si>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</si>
  <si>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Sexo (catálogo)</t>
  </si>
  <si>
    <t>Registro Federal de Contribuyente</t>
  </si>
  <si>
    <t>Procedimiento de contratación (catálogo)</t>
  </si>
  <si>
    <t>Fundamento jurídico del proceso de contratación</t>
  </si>
  <si>
    <t>Descripción breve de las razones que justifican la elección de la persona proveedora</t>
  </si>
  <si>
    <t>No binario</t>
  </si>
  <si>
    <t>Licitación pública</t>
  </si>
  <si>
    <t>Adjudicación directa</t>
  </si>
  <si>
    <t>Invitación restringida</t>
  </si>
  <si>
    <t>54011</t>
  </si>
  <si>
    <t>54012</t>
  </si>
  <si>
    <t>54013</t>
  </si>
  <si>
    <t>54014</t>
  </si>
  <si>
    <t>54020</t>
  </si>
  <si>
    <t>54016</t>
  </si>
  <si>
    <t>54017</t>
  </si>
  <si>
    <t>54018</t>
  </si>
  <si>
    <t>54019</t>
  </si>
  <si>
    <t>54015</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</si>
  <si>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</si>
  <si>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</si>
  <si>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</si>
  <si>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</si>
  <si>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</si>
  <si>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</si>
  <si>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</si>
  <si>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</si>
  <si>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</si>
  <si>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</si>
  <si>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</si>
  <si>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54021</t>
  </si>
  <si>
    <t>54022</t>
  </si>
  <si>
    <t>54023</t>
  </si>
  <si>
    <t>54024</t>
  </si>
  <si>
    <t>54025</t>
  </si>
  <si>
    <t>54026</t>
  </si>
  <si>
    <t>54027</t>
  </si>
  <si>
    <t>54028</t>
  </si>
  <si>
    <t>54029</t>
  </si>
  <si>
    <t>54030</t>
  </si>
  <si>
    <t>54031</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</si>
  <si>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</si>
  <si>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</si>
  <si>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</si>
  <si>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</si>
  <si>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</si>
  <si>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</si>
  <si>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</si>
  <si>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</si>
  <si>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</si>
  <si>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</si>
  <si>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</si>
  <si>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Coordinación de Comunicación y Difusión </t>
  </si>
  <si>
    <t>IMPRESIONES 8M</t>
  </si>
  <si>
    <t xml:space="preserve">MERCADO DE IDEAS </t>
  </si>
  <si>
    <t>Difusión de Campaña Institucional</t>
  </si>
  <si>
    <t xml:space="preserve">Estado de Guanajuato </t>
  </si>
  <si>
    <t xml:space="preserve">INSERCIÓN </t>
  </si>
  <si>
    <t>NUEVO ENFOQUE</t>
  </si>
  <si>
    <t xml:space="preserve">PERIÓDICO AM </t>
  </si>
  <si>
    <t xml:space="preserve">LIDERAZGO Y CRECIMIENTO </t>
  </si>
  <si>
    <t xml:space="preserve">BANNER </t>
  </si>
  <si>
    <t xml:space="preserve">ECOS DE CUÉVANO </t>
  </si>
  <si>
    <t>PERIODISTAS DE GUANAJUATO</t>
  </si>
  <si>
    <t>RADIO FÓRMULA BAJÍO</t>
  </si>
  <si>
    <t>KUALI</t>
  </si>
  <si>
    <t>BANNER</t>
  </si>
  <si>
    <t xml:space="preserve">ENLACE DIGITAL </t>
  </si>
  <si>
    <t>EXPRESA TV</t>
  </si>
  <si>
    <t xml:space="preserve">CARACOL EN MOVIMIENTO </t>
  </si>
  <si>
    <t>CÓDIGOS NEWS</t>
  </si>
  <si>
    <t xml:space="preserve">POLÉMICA </t>
  </si>
  <si>
    <t xml:space="preserve">ES LO COTIDIANO </t>
  </si>
  <si>
    <t xml:space="preserve">AL INSTANTE </t>
  </si>
  <si>
    <t xml:space="preserve">NOTUS </t>
  </si>
  <si>
    <t xml:space="preserve">REVISTA VERDADES </t>
  </si>
  <si>
    <t>PLATINUS NEWS</t>
  </si>
  <si>
    <t xml:space="preserve">TV GUANAJUATO </t>
  </si>
  <si>
    <t>GUANAJUATO INFORMA</t>
  </si>
  <si>
    <t>REGENERACION GTO</t>
  </si>
  <si>
    <t xml:space="preserve">MOSAICO INFORMATIVO </t>
  </si>
  <si>
    <t>PERIODISMO EN REDES</t>
  </si>
  <si>
    <t xml:space="preserve">OBSERVATORIO INFORMATIVO </t>
  </si>
  <si>
    <t>EL INFORMANTE DE GUANAJUATO</t>
  </si>
  <si>
    <t xml:space="preserve">IMPACTO GTO </t>
  </si>
  <si>
    <t>REPUNTE NOTICIAS</t>
  </si>
  <si>
    <t>POPLAB</t>
  </si>
  <si>
    <t xml:space="preserve">KIOSKO DE LA HISTORIA </t>
  </si>
  <si>
    <t>LA RONCHA DEL BAJIO</t>
  </si>
  <si>
    <t>GUANAJUATO TRAVEL</t>
  </si>
  <si>
    <t>HORA 24</t>
  </si>
  <si>
    <t>PARALELO MX</t>
  </si>
  <si>
    <t>LA NOTICIA AL PUNTO</t>
  </si>
  <si>
    <t>MONITOR GTO</t>
  </si>
  <si>
    <t>AVANCE INFORMATIVO</t>
  </si>
  <si>
    <t>EL 28 DE GUANAJUATO</t>
  </si>
  <si>
    <t>BOLSA DE YUTE, LIBRETA, CILINDRO</t>
  </si>
  <si>
    <t>ARTE Y COLOR DIGITAL</t>
  </si>
  <si>
    <t>QUADRATIN</t>
  </si>
  <si>
    <t>VERDADES GTO</t>
  </si>
  <si>
    <t>PIN DE METAL</t>
  </si>
  <si>
    <t>JOSEFINA ARACELI PADILLA GONZALEZ</t>
  </si>
  <si>
    <t>LIBRETA</t>
  </si>
  <si>
    <t xml:space="preserve">IMPRENTA JM </t>
  </si>
  <si>
    <t>CILINDRO PLASTICO</t>
  </si>
  <si>
    <t>BOLIGRAFO</t>
  </si>
  <si>
    <t>TODO PUBLICIDAD</t>
  </si>
  <si>
    <t>IMPRESIÓN TROVICEL</t>
  </si>
  <si>
    <t>BOLSA MASSIE</t>
  </si>
  <si>
    <t>VINIL IMPRESO</t>
  </si>
  <si>
    <t>Secretaría Ejecutiva</t>
  </si>
  <si>
    <t>Bolígrafos, bolsas Massie y libretas</t>
  </si>
  <si>
    <t>Difusión y promoción sobre el ejercicio de los derechos político electorales en eventos para conmemorar días significativos para las personas pertenecientes a Grupos de Atención Prioritaria.</t>
  </si>
  <si>
    <t>Impulsar, promover y generar condiciones que favorezcan la participación político-electoral de las personas pertenecientes a los grupos de atención prioritaria en el Proceso Electoral Local 2026-2027, garantizando su inclusión efectiva en los espacios de representación y toma de decisiones.</t>
  </si>
  <si>
    <t xml:space="preserve">Contribuir al fortalecimiento de la cultura cívica y a la construcción de una ciudadanía participativa desde una perspectiva incluyente.  </t>
  </si>
  <si>
    <t>Cilíndro plástico</t>
  </si>
  <si>
    <t>Impresión de postales, impresión de separadores e impresión de trípticos</t>
  </si>
  <si>
    <t>Unidad Técnica del Voto de Guanajuatenses Residentes en el Extranjero</t>
  </si>
  <si>
    <t xml:space="preserve">Publicidad </t>
  </si>
  <si>
    <t>Difusión en redes sociales</t>
  </si>
  <si>
    <t>Estrategia de Promoción y Difusión del Voto de Guanajuatenses Residentes en el Extranjero</t>
  </si>
  <si>
    <t>Promoción de los derechos políticos electorales de las personas migrantes y residentes en el extranjero</t>
  </si>
  <si>
    <t>Difundir la Estrategia de Promoción y Difusión del Voto de  Guanajuatenses Residentes en el Extranjero.</t>
  </si>
  <si>
    <t>Estados Unidos</t>
  </si>
  <si>
    <t>Unidad Técnica del Voto de los Guanajuatenses Residentes en el extranjero</t>
  </si>
  <si>
    <t>Producción</t>
  </si>
  <si>
    <t xml:space="preserve">Dirección de Cultura Política y Electoral </t>
  </si>
  <si>
    <t>Lonchera y Audifonos</t>
  </si>
  <si>
    <t xml:space="preserve">artículos promocionales para la campaña interna de promoción de valores democráticos </t>
  </si>
  <si>
    <t xml:space="preserve">Campaña interna de promoción de valores cívico - democráticos </t>
  </si>
  <si>
    <t>Disfusión</t>
  </si>
  <si>
    <t>Dirección de Cultura y Política Electoral</t>
  </si>
  <si>
    <t>Gorra yChamarra rompe vientos</t>
  </si>
  <si>
    <t>Murales por la Democracia</t>
  </si>
  <si>
    <t xml:space="preserve">Boletin </t>
  </si>
  <si>
    <t>Boletin de novedades editoriales</t>
  </si>
  <si>
    <t>Boletín de novedades editoriales</t>
  </si>
  <si>
    <t>Carteles</t>
  </si>
  <si>
    <t>Convocatoria de publicación permanente</t>
  </si>
  <si>
    <t xml:space="preserve">Convocatoria de publicación permanente </t>
  </si>
  <si>
    <t>Libro</t>
  </si>
  <si>
    <t>Obra editorial: Radiografía del voto nulo en Guanajuato: Proceso Electoral Ordinario 2023 - 2024</t>
  </si>
  <si>
    <t>Revista</t>
  </si>
  <si>
    <t>Revista Paideia</t>
  </si>
  <si>
    <t xml:space="preserve">Revista Paideia para depósito legal </t>
  </si>
  <si>
    <t>Revista Electorema</t>
  </si>
  <si>
    <t xml:space="preserve">JOSÉ LUIS </t>
  </si>
  <si>
    <t xml:space="preserve">HERNÁNDEZ </t>
  </si>
  <si>
    <t>AGUILAR</t>
  </si>
  <si>
    <t>HEAL660813JE7</t>
  </si>
  <si>
    <t>NUEVO ENFOQUE S.A. DE C.V.</t>
  </si>
  <si>
    <t>NEN110204M29</t>
  </si>
  <si>
    <t>EDITORIAL MARTINICA S.A. DE C.V.</t>
  </si>
  <si>
    <t>EMA150928HCA</t>
  </si>
  <si>
    <t>MARÍA DEL CONSUELO</t>
  </si>
  <si>
    <t xml:space="preserve">AGUIRRE </t>
  </si>
  <si>
    <t>ZARAGOZA</t>
  </si>
  <si>
    <t>AUZC750101983</t>
  </si>
  <si>
    <t xml:space="preserve">ANTONIO </t>
  </si>
  <si>
    <t xml:space="preserve">ABUNDIZ </t>
  </si>
  <si>
    <t xml:space="preserve">RAMÍREZ </t>
  </si>
  <si>
    <t>AURA6306233L10</t>
  </si>
  <si>
    <t xml:space="preserve">IVÁN </t>
  </si>
  <si>
    <t>STEPANEKNKO</t>
  </si>
  <si>
    <t xml:space="preserve">JIMÉNEZ </t>
  </si>
  <si>
    <t>SEJI570829RVA</t>
  </si>
  <si>
    <t>INFÓRMULA S.A DE C.V</t>
  </si>
  <si>
    <t>INF020801JE1</t>
  </si>
  <si>
    <t xml:space="preserve">CARLOS ALBERTO </t>
  </si>
  <si>
    <t>GARCÍA</t>
  </si>
  <si>
    <t>BALANDRÁN</t>
  </si>
  <si>
    <t>GABC770701968</t>
  </si>
  <si>
    <t xml:space="preserve">SATURNINO </t>
  </si>
  <si>
    <t>JIRS661129786</t>
  </si>
  <si>
    <t>TELECABLE DE TAMAYO S.A. DE C.V.</t>
  </si>
  <si>
    <t>TTA000802JIA</t>
  </si>
  <si>
    <t xml:space="preserve">URIEL ADRIÁN </t>
  </si>
  <si>
    <t xml:space="preserve">CÁZAREZ </t>
  </si>
  <si>
    <t xml:space="preserve">CHACÓN </t>
  </si>
  <si>
    <t>CACU74120641A</t>
  </si>
  <si>
    <t>ANDRÉS GUARDIOLA</t>
  </si>
  <si>
    <t xml:space="preserve">GARCÍA </t>
  </si>
  <si>
    <t>GÓMEZ</t>
  </si>
  <si>
    <t>GUGA720930T13</t>
  </si>
  <si>
    <t xml:space="preserve">ADOLFO </t>
  </si>
  <si>
    <t xml:space="preserve">MANRÍQUEZ </t>
  </si>
  <si>
    <t xml:space="preserve">MACÍAS </t>
  </si>
  <si>
    <t>MAMA710920RR0</t>
  </si>
  <si>
    <t>CENTRO TLACUILO S.C</t>
  </si>
  <si>
    <t>CTL091201H84</t>
  </si>
  <si>
    <t xml:space="preserve">JUAN LUIS </t>
  </si>
  <si>
    <t xml:space="preserve">NEGRETE </t>
  </si>
  <si>
    <t xml:space="preserve">TOLEDO </t>
  </si>
  <si>
    <t>NETJ750116ILO</t>
  </si>
  <si>
    <t>MARIO ESAÚ</t>
  </si>
  <si>
    <t xml:space="preserve">GONZÁLEZ </t>
  </si>
  <si>
    <t xml:space="preserve">FUENTES </t>
  </si>
  <si>
    <t>GOFM810919S6A</t>
  </si>
  <si>
    <t xml:space="preserve">LEOPOLDO </t>
  </si>
  <si>
    <t xml:space="preserve">CANO </t>
  </si>
  <si>
    <t>BARAJAS</t>
  </si>
  <si>
    <t>CABL480131KX9</t>
  </si>
  <si>
    <t xml:space="preserve">MARTÍN AURELIO </t>
  </si>
  <si>
    <t xml:space="preserve">DIEGO </t>
  </si>
  <si>
    <t>RODRÍGUEZ</t>
  </si>
  <si>
    <t>DIRM7210115UA</t>
  </si>
  <si>
    <t>RMJO</t>
  </si>
  <si>
    <t>ROM24062149A</t>
  </si>
  <si>
    <t xml:space="preserve">OMAR </t>
  </si>
  <si>
    <t>GUZMÁN</t>
  </si>
  <si>
    <t>GOGO760610585</t>
  </si>
  <si>
    <t>GABRIELA DEL CARMEN</t>
  </si>
  <si>
    <t xml:space="preserve">VALENCIA </t>
  </si>
  <si>
    <t>GUTIÉRREZ</t>
  </si>
  <si>
    <t>VAGG710101TU6</t>
  </si>
  <si>
    <t>MARICELA</t>
  </si>
  <si>
    <t>LUNA</t>
  </si>
  <si>
    <t>GUTIERREZ</t>
  </si>
  <si>
    <t>LUGM7506199F9</t>
  </si>
  <si>
    <t xml:space="preserve">SOLEDAD </t>
  </si>
  <si>
    <t>CERDA</t>
  </si>
  <si>
    <t>CISNEROS</t>
  </si>
  <si>
    <t>CECS540102B77</t>
  </si>
  <si>
    <t xml:space="preserve">JUAN MANUEL </t>
  </si>
  <si>
    <t xml:space="preserve">ÁLVAREZ </t>
  </si>
  <si>
    <t>AAHJ610103IV0</t>
  </si>
  <si>
    <t xml:space="preserve">JUAN ARTURO </t>
  </si>
  <si>
    <t>VELAZQUEZ</t>
  </si>
  <si>
    <t>LOPEZ</t>
  </si>
  <si>
    <t>ELJ920715IF1</t>
  </si>
  <si>
    <t xml:space="preserve">ALFREDO SALVADOR </t>
  </si>
  <si>
    <t xml:space="preserve">CONTRERAS </t>
  </si>
  <si>
    <t xml:space="preserve">ROMERO </t>
  </si>
  <si>
    <t>CORA471124QF5</t>
  </si>
  <si>
    <t>DIANA SORAYA</t>
  </si>
  <si>
    <t>ARELLANO</t>
  </si>
  <si>
    <t>JUAREZ</t>
  </si>
  <si>
    <t>AEJD000918777</t>
  </si>
  <si>
    <t>J.NORBERTO</t>
  </si>
  <si>
    <t>SALDAÑA</t>
  </si>
  <si>
    <t xml:space="preserve">ZAPATA </t>
  </si>
  <si>
    <t>SAZJ800606AA0</t>
  </si>
  <si>
    <t>MagadanMc</t>
  </si>
  <si>
    <t>JORGE</t>
  </si>
  <si>
    <t>MARTINEZ</t>
  </si>
  <si>
    <t>LIZARRAGA</t>
  </si>
  <si>
    <t>MALJ800810U86</t>
  </si>
  <si>
    <t>GRUPO EDITORIAL CENTENARIOS KIOSCO DE LA HISTORIA</t>
  </si>
  <si>
    <t xml:space="preserve">FIDEL </t>
  </si>
  <si>
    <t>RAMIREZ</t>
  </si>
  <si>
    <t xml:space="preserve">GUERRA </t>
  </si>
  <si>
    <t>RAGF6208213L8</t>
  </si>
  <si>
    <t>GUA250608IJA</t>
  </si>
  <si>
    <t xml:space="preserve">JUÁREZ </t>
  </si>
  <si>
    <t>JUCG770303G69</t>
  </si>
  <si>
    <t>CAUGAL Y ASOCIADOS</t>
  </si>
  <si>
    <t>CAS1807116F2</t>
  </si>
  <si>
    <t>NPU190215NL2</t>
  </si>
  <si>
    <t>ANA LILIA</t>
  </si>
  <si>
    <t>MACIAS</t>
  </si>
  <si>
    <t>RODRIGUEZ</t>
  </si>
  <si>
    <t>MARA7308286F6</t>
  </si>
  <si>
    <t>FRANCISCO</t>
  </si>
  <si>
    <t>FERNANDEZ</t>
  </si>
  <si>
    <t>BUSTAMANTE</t>
  </si>
  <si>
    <t>HEBF730906S28</t>
  </si>
  <si>
    <t>ARNULFO</t>
  </si>
  <si>
    <t>MORALES</t>
  </si>
  <si>
    <t>MOGA861116LL4</t>
  </si>
  <si>
    <t>ACD061123CD4</t>
  </si>
  <si>
    <t>JUGC770303G69</t>
  </si>
  <si>
    <t>IVAN</t>
  </si>
  <si>
    <t>ROMJO</t>
  </si>
  <si>
    <t xml:space="preserve">LAURA </t>
  </si>
  <si>
    <t>ROBLEDO</t>
  </si>
  <si>
    <t>RORL671111JTA</t>
  </si>
  <si>
    <t>CAZARES</t>
  </si>
  <si>
    <t>JOSEFINA ARACELI</t>
  </si>
  <si>
    <t>PADILLA</t>
  </si>
  <si>
    <t>GONZALEZ</t>
  </si>
  <si>
    <t>PAGJ640827730</t>
  </si>
  <si>
    <t>IMPRENTA JM S.A DE C.V</t>
  </si>
  <si>
    <t>LSO1306189R5</t>
  </si>
  <si>
    <t>JOSE</t>
  </si>
  <si>
    <t>MEDEL</t>
  </si>
  <si>
    <t>VAZQUEZ</t>
  </si>
  <si>
    <t>MEVJ7306217I9</t>
  </si>
  <si>
    <t>Arte y Color Digital S.A. de C.V.</t>
  </si>
  <si>
    <t>Calidad en el servicio</t>
  </si>
  <si>
    <t>ACD061123CD5</t>
  </si>
  <si>
    <t xml:space="preserve">Imprenta J.M., S.A. de C.V. </t>
  </si>
  <si>
    <t>IJM030410GY1</t>
  </si>
  <si>
    <t>Gipsy Irene Rivera Hernández</t>
  </si>
  <si>
    <t>Gipsy Irene</t>
  </si>
  <si>
    <t>Rivera</t>
  </si>
  <si>
    <t>Hernández</t>
  </si>
  <si>
    <t>RIHG9306131NA</t>
  </si>
  <si>
    <t xml:space="preserve">Artículo 7 fracción IX, 43 y artículo 93 de la Ley de Contrataciones Públicas para el Estado de Guanajuato, así como los artículos 30 y 55 del Reglamento en Materia de Contrataciones Públicas del Instituto Electoral del Estado de Guanajuato. </t>
  </si>
  <si>
    <t>Irma Gomez Cazares</t>
  </si>
  <si>
    <t>Irma</t>
  </si>
  <si>
    <t>Gomez</t>
  </si>
  <si>
    <t>Cazares</t>
  </si>
  <si>
    <t>GOCI820323EM0</t>
  </si>
  <si>
    <t>Perla Patricia Sánchez  Pineda</t>
  </si>
  <si>
    <t>Perla Patricia</t>
  </si>
  <si>
    <t xml:space="preserve">Sánchez </t>
  </si>
  <si>
    <t>Pineda</t>
  </si>
  <si>
    <t>SAPP850525K28</t>
  </si>
  <si>
    <t>Imprenta JM SA DE CV</t>
  </si>
  <si>
    <t>Rosendo Francisco Arroniz Martínez</t>
  </si>
  <si>
    <t>Rosendo Francisco</t>
  </si>
  <si>
    <t xml:space="preserve">Arroniz </t>
  </si>
  <si>
    <t>Martínez</t>
  </si>
  <si>
    <t>AOMR530426AIA</t>
  </si>
  <si>
    <t xml:space="preserve">SERVICIOS DE COMUNICACIÓN SOCIAL Y PUBLICIDAD </t>
  </si>
  <si>
    <t>Servicio de creación y difusión de contenido exclusivamente a través de internet</t>
  </si>
  <si>
    <t>CCD/024/2026</t>
  </si>
  <si>
    <t>IMPRESIÓN 8M</t>
  </si>
  <si>
    <t>9809-9826</t>
  </si>
  <si>
    <t>CCD/061/2026</t>
  </si>
  <si>
    <t>INSERCIÓN</t>
  </si>
  <si>
    <t>A61</t>
  </si>
  <si>
    <t>CCD/070/2026</t>
  </si>
  <si>
    <t>IMP0081563</t>
  </si>
  <si>
    <t>CCD/078/2026</t>
  </si>
  <si>
    <t>OS_00040/2026</t>
  </si>
  <si>
    <t>F207</t>
  </si>
  <si>
    <t>OS_00042/2026</t>
  </si>
  <si>
    <t>800A1EF6</t>
  </si>
  <si>
    <t>OS_00044/2026</t>
  </si>
  <si>
    <t>A68</t>
  </si>
  <si>
    <t>OS_00045/2026</t>
  </si>
  <si>
    <t>OS_00046/2026</t>
  </si>
  <si>
    <t>OS_00047/2026</t>
  </si>
  <si>
    <t>A475F073</t>
  </si>
  <si>
    <t>OS_00048/2026</t>
  </si>
  <si>
    <t>OS_00049/2026</t>
  </si>
  <si>
    <t>FCB2E995</t>
  </si>
  <si>
    <t>OS_00051/2026</t>
  </si>
  <si>
    <t>A 291</t>
  </si>
  <si>
    <t>OS_00052/2026</t>
  </si>
  <si>
    <t>OS_00053/2026</t>
  </si>
  <si>
    <t>OS_00055/2026</t>
  </si>
  <si>
    <t>OS_00056/2026</t>
  </si>
  <si>
    <t>A282</t>
  </si>
  <si>
    <t>OS_00057/2026</t>
  </si>
  <si>
    <t>3EB12C38</t>
  </si>
  <si>
    <t>OS_00059/2026</t>
  </si>
  <si>
    <t>7D9FEAFE</t>
  </si>
  <si>
    <t>OS_00061/2026</t>
  </si>
  <si>
    <t>OS_00064/2026</t>
  </si>
  <si>
    <t>A 744</t>
  </si>
  <si>
    <t>OS_00065/2026</t>
  </si>
  <si>
    <t>6FE9D7F4</t>
  </si>
  <si>
    <t>OS_00066/2026</t>
  </si>
  <si>
    <t>AAA1FC54</t>
  </si>
  <si>
    <t>OS_00068/2026</t>
  </si>
  <si>
    <t>A 197</t>
  </si>
  <si>
    <t>OS_00069/2026</t>
  </si>
  <si>
    <t>OS_00070/2026</t>
  </si>
  <si>
    <t>OS_00072/2026</t>
  </si>
  <si>
    <t>F 51</t>
  </si>
  <si>
    <t>OS_00073/2026</t>
  </si>
  <si>
    <t>826D6205</t>
  </si>
  <si>
    <t>OS_00075/2026</t>
  </si>
  <si>
    <t>OS_00067/2025</t>
  </si>
  <si>
    <t>OS_00058/2026</t>
  </si>
  <si>
    <t>9D08F40C</t>
  </si>
  <si>
    <t>OS_00076/2026</t>
  </si>
  <si>
    <t>FE663B20</t>
  </si>
  <si>
    <t>OS_00079/2026</t>
  </si>
  <si>
    <t>OS_00089/2026</t>
  </si>
  <si>
    <t>OS_00098/2026</t>
  </si>
  <si>
    <t>44EDE750</t>
  </si>
  <si>
    <t>OS_00101/2026</t>
  </si>
  <si>
    <t>EA67EFC7</t>
  </si>
  <si>
    <t>OS_00099/2026</t>
  </si>
  <si>
    <t>A67DF57D</t>
  </si>
  <si>
    <t>OS_00102/2026</t>
  </si>
  <si>
    <t>A 160</t>
  </si>
  <si>
    <t>OC_00083/2026</t>
  </si>
  <si>
    <t>23956E</t>
  </si>
  <si>
    <t>OS_00159/2026</t>
  </si>
  <si>
    <t>OS_00166/2026</t>
  </si>
  <si>
    <t>FD1C2DA1</t>
  </si>
  <si>
    <t>OS_00167/2026</t>
  </si>
  <si>
    <t>F7475E29</t>
  </si>
  <si>
    <t>OS_00169/2026</t>
  </si>
  <si>
    <t>A834AE06</t>
  </si>
  <si>
    <t>OS_00170/2026</t>
  </si>
  <si>
    <t>OS_00171/2025</t>
  </si>
  <si>
    <t>82E667DF</t>
  </si>
  <si>
    <t>OS_00173/2026</t>
  </si>
  <si>
    <t>OS_00175/2026</t>
  </si>
  <si>
    <t>OS_00177/2026</t>
  </si>
  <si>
    <t>F 979</t>
  </si>
  <si>
    <t>OS_00181/2026</t>
  </si>
  <si>
    <t>A 300</t>
  </si>
  <si>
    <t>OS_00191/2026</t>
  </si>
  <si>
    <t>066DE0F1</t>
  </si>
  <si>
    <t>OS_00190/2026</t>
  </si>
  <si>
    <t>9BEAF093</t>
  </si>
  <si>
    <t>OS_00192/2026</t>
  </si>
  <si>
    <t>OS_00186/2026</t>
  </si>
  <si>
    <t>F66EBC78</t>
  </si>
  <si>
    <t>OC_00108/2026</t>
  </si>
  <si>
    <t>FM7171</t>
  </si>
  <si>
    <t>OC_00120/2026</t>
  </si>
  <si>
    <t>F 51388</t>
  </si>
  <si>
    <t>OC_00107/2026</t>
  </si>
  <si>
    <t>24280E</t>
  </si>
  <si>
    <t>OC_00133/2026</t>
  </si>
  <si>
    <t>OC_00121/2026</t>
  </si>
  <si>
    <t>24383E</t>
  </si>
  <si>
    <t>OC_00122/2026</t>
  </si>
  <si>
    <t>24384E</t>
  </si>
  <si>
    <t>OC_00116/2026</t>
  </si>
  <si>
    <t>24364E</t>
  </si>
  <si>
    <t>OS_00230/2026</t>
  </si>
  <si>
    <t>OC-00081/2026</t>
  </si>
  <si>
    <t>23935E</t>
  </si>
  <si>
    <t>OC-00092/2026</t>
  </si>
  <si>
    <t>24053E</t>
  </si>
  <si>
    <t>OC-00123/2026</t>
  </si>
  <si>
    <t>F 51425</t>
  </si>
  <si>
    <t>OS-00035/2026</t>
  </si>
  <si>
    <t>D6335</t>
  </si>
  <si>
    <t>C-07/2026</t>
  </si>
  <si>
    <t>Manejo de redes sociales para el desarrollo e implementación de la estrategia digital del voto guanajuatense residente en el extranjero</t>
  </si>
  <si>
    <t>3FB3B</t>
  </si>
  <si>
    <t>OS-00210/2026</t>
  </si>
  <si>
    <t>F 1031</t>
  </si>
  <si>
    <t>F 1035</t>
  </si>
  <si>
    <t>OC-00080/2026</t>
  </si>
  <si>
    <t>lonchera y audifonos plegables</t>
  </si>
  <si>
    <t>OC-00101/2026</t>
  </si>
  <si>
    <t xml:space="preserve">Gorra y Chamarra </t>
  </si>
  <si>
    <t>420D</t>
  </si>
  <si>
    <t>OC-00118/2026</t>
  </si>
  <si>
    <t>boletín</t>
  </si>
  <si>
    <t>F51393</t>
  </si>
  <si>
    <t>OC-00142/2026</t>
  </si>
  <si>
    <t>cartel</t>
  </si>
  <si>
    <t>F51524</t>
  </si>
  <si>
    <t>OC-00166/2026</t>
  </si>
  <si>
    <t xml:space="preserve">libro </t>
  </si>
  <si>
    <t>A1686</t>
  </si>
  <si>
    <t>OC-00071/2026</t>
  </si>
  <si>
    <t>revista</t>
  </si>
  <si>
    <t>F51065</t>
  </si>
  <si>
    <t>OC-00096/2026</t>
  </si>
  <si>
    <t>A1682</t>
  </si>
  <si>
    <t>Difundir los derechos políticos electorales de las personas migrantes y residentes en el extranjero</t>
  </si>
  <si>
    <t>JOSÉ LUIS HERNÁNDEZ AGUILAR</t>
  </si>
  <si>
    <t>MARÍA DEL CONSUELO AGUIRRE ZARAGOZA</t>
  </si>
  <si>
    <t>IVÁN STEPANEKNKO JIMÉNEZ</t>
  </si>
  <si>
    <t>CARLOS ALBERTO GARCÍA BALANDRÁN</t>
  </si>
  <si>
    <t>SATURNINO JIMÉNEZ RAMÍREZ</t>
  </si>
  <si>
    <t>URIEL ADRIÁN CÁZAREZ CHACÓN</t>
  </si>
  <si>
    <t>JUAN LUIS NEGRETE TOLEDO</t>
  </si>
  <si>
    <t>MARTÍN AURELIO DIEGO RODRÍGUEZ</t>
  </si>
  <si>
    <t>OMAR GONZÁLEZ GUZMÁN</t>
  </si>
  <si>
    <t>ANTONIO ABUNIZ RAMÍREZ</t>
  </si>
  <si>
    <t>ANDRÉS GUARDIOLA AARCA GÓMEZ</t>
  </si>
  <si>
    <t>ADOLFO AANRQUEZ MACÍAS</t>
  </si>
  <si>
    <t>MARIO ESAÚ AONZLEZ FUENTES</t>
  </si>
  <si>
    <t>LEOPOLDO AANONO BARAJAS</t>
  </si>
  <si>
    <t>MARICELA AUNANA GUTIERREZ</t>
  </si>
  <si>
    <t>SOLEDAD AERD CISNEROS</t>
  </si>
  <si>
    <t>JUAN MANUEL ALVAEZ HERNÁNDEZ</t>
  </si>
  <si>
    <t>JUAN ARTURO AELAQUEZ LOPEZ</t>
  </si>
  <si>
    <t>ALFREDO SALVADOR AONTERAS ROMERO</t>
  </si>
  <si>
    <t>J.NORBERTO AALDÑA ZAPATA</t>
  </si>
  <si>
    <t>CARLOS ALBERTO AUÁRZ GONZÁLEZ</t>
  </si>
  <si>
    <t>ANA LILIA AACIS RODRIGUEZ</t>
  </si>
  <si>
    <t>FRANCISCO AERNNDEZ BUSTAMANTE</t>
  </si>
  <si>
    <t>ARNULFO AORAES GONZÁLEZ</t>
  </si>
  <si>
    <t>JOSE AEDE VAZQUEZ</t>
  </si>
  <si>
    <t>GABRIELA DEL CARMEN AALECIA GUTIÉRREZ</t>
  </si>
  <si>
    <t>DIANA SORAYA ARELLANO JUAREZ</t>
  </si>
  <si>
    <t>IVAN STEPANEKNKO JIMÉNEZ</t>
  </si>
  <si>
    <t>LAURA ROBLEDO ROMERO</t>
  </si>
  <si>
    <t>URIEL ADRIÁN CAZARES CHACÓN</t>
  </si>
  <si>
    <t xml:space="preserve">Difusión por medios alternativos sobre programas y actividades gubernamentales </t>
  </si>
  <si>
    <t xml:space="preserve">Difusión por radio, televisión y prensa sobre programas y actividades gubernamentales </t>
  </si>
  <si>
    <t>Difusión por medios alternativos sobre programas y actividades gubernamentales</t>
  </si>
  <si>
    <t>Servicios de creatividad, preproducción y producción de publicidad, excepto internet</t>
  </si>
  <si>
    <t>Servicios de apoyo administrativo, fotocopiado e impresión</t>
  </si>
  <si>
    <t>SERVICIOS PROFESIONALES, CIENTÍFICOS, TÉNICOS Y OTROS SERVICIOS</t>
  </si>
  <si>
    <t>2,727,116.91</t>
  </si>
  <si>
    <t>2,586,960.15</t>
  </si>
  <si>
    <t>115,853.94</t>
  </si>
  <si>
    <t>5,906,657.12</t>
  </si>
  <si>
    <t>5,898,657.12</t>
  </si>
  <si>
    <t>2,542,671.21</t>
  </si>
  <si>
    <t>7,604,336.26</t>
  </si>
  <si>
    <t>7,610,756.26</t>
  </si>
  <si>
    <t>5,486,730.40</t>
  </si>
  <si>
    <t>3,450,382.63</t>
  </si>
  <si>
    <t>3,492,926.03</t>
  </si>
  <si>
    <t>413,616.02</t>
  </si>
  <si>
    <t>2,550,429.11</t>
  </si>
  <si>
    <t>2,607,809.67</t>
  </si>
  <si>
    <t>200,720.23</t>
  </si>
  <si>
    <t>No registramos la clave única de identificación de campaña, autoridad que proporcionó la clave, así como lugar de residencia, nivel educativo, grupo de edad y nivel socioeconómico. Asimismo, la información que se reporta en la celda de contrato se refiere a la  solicitud de pago, de igual manera se informa que no existen convenios modificatorios. Asimismo, se realizó la versión pública de algunos anexos, ya que contienen datos personales que deben de clasificarse de confidencial mismo que determinó el Comité de Transparencia en la resolución CT/029/2026 https://bit.ly/4yr4vrU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</si>
</sst>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Aptos Narrow"/>
      <family val="2"/>
      <scheme val="minor"/>
    </font>
    <font>
      <b/>
      <sz val="11"/>
      <color indexed="9"/>
      <name val="Arial"/>
    </font>
    <font>
      <sz val="10"/>
      <color indexed="8"/>
      <name val="Arial"/>
    </font>
    <font>
      <sz val="11"/>
      <color rgb="FF000000"/>
      <name val="Calibri"/>
      <family val="2"/>
    </font>
    <font>
      <sz val="11"/>
      <color rgb="FF000000"/>
      <name val="Aptos Narrow"/>
      <family val="2"/>
      <scheme val="minor"/>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5" fillId="0" borderId="0" applyFont="0" applyFill="0" applyBorder="0" applyAlignment="0" applyProtection="0"/>
    <xf numFmtId="0" fontId="6"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Alignment="1">
      <alignment horizontal="center"/>
    </xf>
    <xf numFmtId="0" fontId="3" fillId="4" borderId="0" xfId="0" applyFont="1" applyFill="1"/>
    <xf numFmtId="0" fontId="3" fillId="0" borderId="0" xfId="0" applyFont="1" applyAlignment="1">
      <alignment horizontal="left"/>
    </xf>
    <xf numFmtId="14" fontId="3" fillId="0" borderId="0" xfId="0" applyNumberFormat="1" applyFont="1" applyAlignment="1">
      <alignment horizontal="right"/>
    </xf>
    <xf numFmtId="3" fontId="3" fillId="0" borderId="0" xfId="0" applyNumberFormat="1" applyFont="1"/>
    <xf numFmtId="0" fontId="4" fillId="0" borderId="0" xfId="0" applyFont="1" applyAlignment="1">
      <alignment vertical="top"/>
    </xf>
    <xf numFmtId="0" fontId="3" fillId="0" borderId="0" xfId="0" applyFont="1" applyAlignment="1">
      <alignment horizontal="right"/>
    </xf>
    <xf numFmtId="0" fontId="6" fillId="0" borderId="0" xfId="2"/>
    <xf numFmtId="1" fontId="3" fillId="0" borderId="0" xfId="1" applyNumberFormat="1" applyFont="1" applyAlignment="1">
      <alignment horizontal="left"/>
    </xf>
    <xf numFmtId="11" fontId="3" fillId="0" borderId="0" xfId="0" applyNumberFormat="1" applyFont="1"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2.xml.rels><?xml version="1.0" encoding="UTF-8" standalone="yes"?>
<Relationships xmlns="http://schemas.openxmlformats.org/package/2006/relationships"><Relationship Id="rId117" Type="http://schemas.openxmlformats.org/officeDocument/2006/relationships/hyperlink" Target="https://ieeg-my.sharepoint.com/:b:/g/personal/transparencia_ieeg_org_mx/IQCPKjWtCerSSbZoEjehgNmOAR-IokUTVpSTYtMh1NS_bQs?e=pjHpz2" TargetMode="External"/><Relationship Id="rId21" Type="http://schemas.openxmlformats.org/officeDocument/2006/relationships/hyperlink" Target="https://ieeg-my.sharepoint.com/:b:/g/personal/transparencia_ieeg_org_mx/IQD3RxDg3LK4RquVm9-XcBHsAYgrgw_OcZnb__0iTQdGUAI?e=YfJZvK" TargetMode="External"/><Relationship Id="rId42" Type="http://schemas.openxmlformats.org/officeDocument/2006/relationships/hyperlink" Target="https://ieeg-my.sharepoint.com/:b:/g/personal/transparencia_ieeg_org_mx/IQC-T-DzH0VJRbAunfjZOw17AW0DKJJPCvdS3Q3QuEfOVyE?e=UhToMm" TargetMode="External"/><Relationship Id="rId63" Type="http://schemas.openxmlformats.org/officeDocument/2006/relationships/hyperlink" Target="https://ieeg-my.sharepoint.com/:b:/g/personal/transparencia_ieeg_org_mx/IQCUGPVskzfWRaSufZwtaU7UAaxAHOztJtrU2jdqKJQmhBs?e=eBeIek" TargetMode="External"/><Relationship Id="rId84" Type="http://schemas.openxmlformats.org/officeDocument/2006/relationships/hyperlink" Target="https://ieeg-my.sharepoint.com/:b:/g/personal/transparencia_ieeg_org_mx/IQAH3O-QZmfAR6gi5Umb71pnAbqePFddFsWMpkuVOAKqre0?e=1dQE6D" TargetMode="External"/><Relationship Id="rId138" Type="http://schemas.openxmlformats.org/officeDocument/2006/relationships/hyperlink" Target="https://ieeg-my.sharepoint.com/:b:/g/personal/transparencia_ieeg_org_mx/IQBG2bGws9xVSrMBTIWFDS3fAaJp7_ZbuNWdTOGcWQUwUpI?e=dmQIna" TargetMode="External"/><Relationship Id="rId107" Type="http://schemas.openxmlformats.org/officeDocument/2006/relationships/hyperlink" Target="https://ieeg-my.sharepoint.com/:b:/g/personal/transparencia_ieeg_org_mx/IQAIdGhwG8AyQbKLu4-xSDo1Ac5Hnj_l8yIag97DRa3BgcI?e=B7D2qR" TargetMode="External"/><Relationship Id="rId11" Type="http://schemas.openxmlformats.org/officeDocument/2006/relationships/hyperlink" Target="https://ieeg-my.sharepoint.com/:b:/g/personal/transparencia_ieeg_org_mx/IQBcuyLNF0tBRZT52to5XBkNAX-JNLY4B9mTRWVwd-QmmnU?e=p2yQqr" TargetMode="External"/><Relationship Id="rId32" Type="http://schemas.openxmlformats.org/officeDocument/2006/relationships/hyperlink" Target="https://ieeg-my.sharepoint.com/:b:/g/personal/transparencia_ieeg_org_mx/IQBrawa0JAjASaeN5axaFAh_ARyW5mTYYEachPGtOXFx-aE?e=2Apv2r" TargetMode="External"/><Relationship Id="rId53" Type="http://schemas.openxmlformats.org/officeDocument/2006/relationships/hyperlink" Target="https://ieeg-my.sharepoint.com/:b:/g/personal/transparencia_ieeg_org_mx/IQCfMD4DfHQuQZ8hEMUDAtgCAZ858AqOnJkyG7NTCpmCQ5o?e=laqT1k" TargetMode="External"/><Relationship Id="rId74" Type="http://schemas.openxmlformats.org/officeDocument/2006/relationships/hyperlink" Target="https://ieeg-my.sharepoint.com/:b:/g/personal/transparencia_ieeg_org_mx/IQBm56aSGl9tQ4Oj8Ly3rYcvAT8DkkxqfWoER2dWNi_yuKs?e=CauV04" TargetMode="External"/><Relationship Id="rId128" Type="http://schemas.openxmlformats.org/officeDocument/2006/relationships/hyperlink" Target="https://ieeg-my.sharepoint.com/:b:/g/personal/transparencia_ieeg_org_mx/IQC6RDEfVMMFRqwDOyeoW5koASK8GDwMEyXnH_qRt6R-LZY?e=XCq4Wi" TargetMode="External"/><Relationship Id="rId149" Type="http://schemas.openxmlformats.org/officeDocument/2006/relationships/hyperlink" Target="https://ieeg-my.sharepoint.com/:b:/g/personal/transparencia_ieeg_org_mx/IQArLCVD36gSRINrAr412broAVtBqLAZocPObzPlFSJOTyU?e=zECasY" TargetMode="External"/><Relationship Id="rId5" Type="http://schemas.openxmlformats.org/officeDocument/2006/relationships/hyperlink" Target="https://ieeg-my.sharepoint.com/:b:/g/personal/transparencia_ieeg_org_mx/IQB-QrX0JDj9TIdq4FL6NKbpAQghaUD-RJJoOihHn9SS7HY?e=Qkfgmi" TargetMode="External"/><Relationship Id="rId95" Type="http://schemas.openxmlformats.org/officeDocument/2006/relationships/hyperlink" Target="https://ieeg-my.sharepoint.com/:b:/g/personal/transparencia_ieeg_org_mx/IQA_Vew_iqVZSbCoA2TnoHGAAcWGWypGDHj4FuBL_IsB-Ss?e=ZoKWJK" TargetMode="External"/><Relationship Id="rId22" Type="http://schemas.openxmlformats.org/officeDocument/2006/relationships/hyperlink" Target="https://ieeg-my.sharepoint.com/:b:/g/personal/transparencia_ieeg_org_mx/IQAeBQP6fiFPR4ue3av_gt7uAd2gfjlxbRKCpW12KVUqNds?e=W6UM46" TargetMode="External"/><Relationship Id="rId27" Type="http://schemas.openxmlformats.org/officeDocument/2006/relationships/hyperlink" Target="https://ieeg-my.sharepoint.com/:b:/g/personal/transparencia_ieeg_org_mx/IQCw80an4XizSbg1rLuAvHS-AYDoBjX59pjpRUsCOPweiDg?e=8auNWg" TargetMode="External"/><Relationship Id="rId43" Type="http://schemas.openxmlformats.org/officeDocument/2006/relationships/hyperlink" Target="https://ieeg-my.sharepoint.com/:b:/g/personal/transparencia_ieeg_org_mx/IQDbuyGtpA-JQb38UcQB4ALYAQRDdyy6r1tYRuYDzK6rODI?e=mhwo7f" TargetMode="External"/><Relationship Id="rId48" Type="http://schemas.openxmlformats.org/officeDocument/2006/relationships/hyperlink" Target="https://ieeg-my.sharepoint.com/:b:/g/personal/transparencia_ieeg_org_mx/IQC3DcXoZilyTbbX2Xm57BHsAaLHwJm_PBZYMa_A8OSwNPU?e=DcFYrI" TargetMode="External"/><Relationship Id="rId64" Type="http://schemas.openxmlformats.org/officeDocument/2006/relationships/hyperlink" Target="https://ieeg-my.sharepoint.com/:b:/g/personal/transparencia_ieeg_org_mx/IQCXG7DFIjnvTI4F3phsmSbNAajjvm9sEui3qKD2ppE0244?e=fmZCyq" TargetMode="External"/><Relationship Id="rId69" Type="http://schemas.openxmlformats.org/officeDocument/2006/relationships/hyperlink" Target="https://ieeg-my.sharepoint.com/:b:/g/personal/transparencia_ieeg_org_mx/IQCZhqaG5oxJTZTmzoABYEr6AcHf7QgBxCZgH1Dy1tvjtNU?e=plG9oA" TargetMode="External"/><Relationship Id="rId113" Type="http://schemas.openxmlformats.org/officeDocument/2006/relationships/hyperlink" Target="https://ieeg-my.sharepoint.com/:b:/g/personal/transparencia_ieeg_org_mx/IQB2JkY-Btq5S788g6WbATePAS0_RY7QvwsGNe6Y5uxxJjk?e=8df4ju" TargetMode="External"/><Relationship Id="rId118" Type="http://schemas.openxmlformats.org/officeDocument/2006/relationships/hyperlink" Target="https://ieeg-my.sharepoint.com/:b:/g/personal/transparencia_ieeg_org_mx/IQDtRFb0MV72Q7afWflaE6BqAW4yJ7fsZQ-_tue0s70IHj8?e=Dx1lmH" TargetMode="External"/><Relationship Id="rId134" Type="http://schemas.openxmlformats.org/officeDocument/2006/relationships/hyperlink" Target="https://ieeg-my.sharepoint.com/:b:/g/personal/transparencia_ieeg_org_mx/IQCaL3GydIYxRZraI4fTgjHdAc0Q6dTogb3hRS75uG8W3A4?e=vw6Hai" TargetMode="External"/><Relationship Id="rId139" Type="http://schemas.openxmlformats.org/officeDocument/2006/relationships/hyperlink" Target="https://ieeg-my.sharepoint.com/:b:/g/personal/transparencia_ieeg_org_mx/IQBUGVXK3DmKRZ4gwYMYllbKAbC-knxrZEeZ9ka9k-jbYEo?e=Wro27e" TargetMode="External"/><Relationship Id="rId80" Type="http://schemas.openxmlformats.org/officeDocument/2006/relationships/hyperlink" Target="https://ieeg-my.sharepoint.com/:b:/g/personal/transparencia_ieeg_org_mx/IQDPoxs1e5hxQ4BjgEoEbXOJAU8GFHxcOOaJoQctNlMFEDU?e=kkb7VQ" TargetMode="External"/><Relationship Id="rId85" Type="http://schemas.openxmlformats.org/officeDocument/2006/relationships/hyperlink" Target="https://ieeg-my.sharepoint.com/:b:/g/personal/transparencia_ieeg_org_mx/IQA7hKS4B8aZTrf4XiaP3TB7ASu8u7YGdgNF5v3MRgY_QUc?e=JV1a0V" TargetMode="External"/><Relationship Id="rId150" Type="http://schemas.openxmlformats.org/officeDocument/2006/relationships/hyperlink" Target="https://ieeg-my.sharepoint.com/:b:/g/personal/transparencia_ieeg_org_mx/IQA_OxtDdq96T5cX_GwnDDfaAUSMU_RtOXNm_P5eJktcq-w?e=T9opZ2" TargetMode="External"/><Relationship Id="rId12" Type="http://schemas.openxmlformats.org/officeDocument/2006/relationships/hyperlink" Target="https://ieeg-my.sharepoint.com/:b:/g/personal/transparencia_ieeg_org_mx/IQA01usiuPbaQpIYchlBsT8kAbB4GVAruAT27IFptp3FEC4?e=eu3rf5" TargetMode="External"/><Relationship Id="rId17" Type="http://schemas.openxmlformats.org/officeDocument/2006/relationships/hyperlink" Target="https://ieeg-my.sharepoint.com/:b:/g/personal/transparencia_ieeg_org_mx/IQB1hesxYM-lRpJHqWR6dqnDAUXVskaXt5fC4QHpZkPkbZw?e=Ir79ac" TargetMode="External"/><Relationship Id="rId33" Type="http://schemas.openxmlformats.org/officeDocument/2006/relationships/hyperlink" Target="https://ieeg-my.sharepoint.com/:b:/g/personal/transparencia_ieeg_org_mx/IQBcQvUlbsIqSIokBrXV26cTAThwGKCX8vIO6D0l_9rRn94?e=lbkYB9" TargetMode="External"/><Relationship Id="rId38" Type="http://schemas.openxmlformats.org/officeDocument/2006/relationships/hyperlink" Target="https://ieeg-my.sharepoint.com/:b:/g/personal/transparencia_ieeg_org_mx/IQDfuYF0KT1-SZWcFUKBIpiMAWOzraGmqw9rgoUPTCNsjSg?e=ZOIeLj" TargetMode="External"/><Relationship Id="rId59" Type="http://schemas.openxmlformats.org/officeDocument/2006/relationships/hyperlink" Target="https://ieeg-my.sharepoint.com/:b:/g/personal/transparencia_ieeg_org_mx/IQBV3ZgFeMC1TZEgQwSkOw-nAe2BFG63LXR8n6bM7gqlUpQ?e=7E0go1" TargetMode="External"/><Relationship Id="rId103" Type="http://schemas.openxmlformats.org/officeDocument/2006/relationships/hyperlink" Target="https://ieeg-my.sharepoint.com/:b:/g/personal/transparencia_ieeg_org_mx/IQAc0FY8r4CERYx-DuQlS312AViLRq0XA7O1wva0NL9pVos?e=NA0YWH" TargetMode="External"/><Relationship Id="rId108" Type="http://schemas.openxmlformats.org/officeDocument/2006/relationships/hyperlink" Target="https://ieeg-my.sharepoint.com/:b:/g/personal/transparencia_ieeg_org_mx/IQCUCQPGFE33T4HTeZENmn_FAe3XAAL8FNP9kM-o4ItHDNo?e=tY3Joa" TargetMode="External"/><Relationship Id="rId124" Type="http://schemas.openxmlformats.org/officeDocument/2006/relationships/hyperlink" Target="https://ieeg-my.sharepoint.com/:b:/g/personal/transparencia_ieeg_org_mx/IQA6jRGxAVjoRZltzDmNS8ygARuSFkl8z5qBTyXnL7IAGIk?e=34z9Pr" TargetMode="External"/><Relationship Id="rId129" Type="http://schemas.openxmlformats.org/officeDocument/2006/relationships/hyperlink" Target="https://ieeg-my.sharepoint.com/:b:/g/personal/transparencia_ieeg_org_mx/IQAk_SFnASh7TILLFLpEqWOZAYEbs_iaPBZ6jkLNl0j9HzY?e=ng0Fyc" TargetMode="External"/><Relationship Id="rId54" Type="http://schemas.openxmlformats.org/officeDocument/2006/relationships/hyperlink" Target="https://ieeg-my.sharepoint.com/:b:/g/personal/transparencia_ieeg_org_mx/IQBYGcd2ZO5-RIb_7XhZe9dKAVqiVeMVMviLENZjOVHN7j4?e=1aKmdd" TargetMode="External"/><Relationship Id="rId70" Type="http://schemas.openxmlformats.org/officeDocument/2006/relationships/hyperlink" Target="https://ieeg-my.sharepoint.com/:b:/g/personal/transparencia_ieeg_org_mx/IQC3Z-dAcMHFTrept8PmU1w7AelU1InmlNtkQ_fF97ExiV8?e=HHwzb9" TargetMode="External"/><Relationship Id="rId75" Type="http://schemas.openxmlformats.org/officeDocument/2006/relationships/hyperlink" Target="https://ieeg-my.sharepoint.com/:b:/g/personal/transparencia_ieeg_org_mx/IQD_awXLeUlpQrTfxiBwJbzIAeqWIakRgoJ3dFroixtjhwc?e=QaulNm" TargetMode="External"/><Relationship Id="rId91" Type="http://schemas.openxmlformats.org/officeDocument/2006/relationships/hyperlink" Target="https://ieeg-my.sharepoint.com/:b:/g/personal/transparencia_ieeg_org_mx/IQD4ZZC_mIpVRqFcHGQVHzGVAYQkQJnQbMvu4VJhApBa_Qg?e=DnCsvR" TargetMode="External"/><Relationship Id="rId96" Type="http://schemas.openxmlformats.org/officeDocument/2006/relationships/hyperlink" Target="https://ieeg-my.sharepoint.com/:b:/g/personal/transparencia_ieeg_org_mx/IQDYd2iRwzz_TqRwYGm62ClGAct2rODL83m8BhX4XMo1Qos?e=ocH3BA" TargetMode="External"/><Relationship Id="rId140" Type="http://schemas.openxmlformats.org/officeDocument/2006/relationships/hyperlink" Target="https://ieeg-my.sharepoint.com/:b:/g/personal/transparencia_ieeg_org_mx/IQC6di3f5XQmSr1Th64kM2t5AXoRFdrLI-GD6t3BRZeGvv0?e=fvlbSj" TargetMode="External"/><Relationship Id="rId145" Type="http://schemas.openxmlformats.org/officeDocument/2006/relationships/hyperlink" Target="https://ieeg-my.sharepoint.com/:b:/g/personal/transparencia_ieeg_org_mx/IQAQUjWkmmiKTYbW8g1N39AtAVrPM2IZTDnwUp3Y2B-9cl4?e=tPqNrc" TargetMode="External"/><Relationship Id="rId1" Type="http://schemas.openxmlformats.org/officeDocument/2006/relationships/hyperlink" Target="https://ieeg-my.sharepoint.com/:b:/g/personal/transparencia_ieeg_org_mx/IQApmkg5foWUSZAQh8UX1obAARQOn4yhhFbNO93dttdL0dw?e=uSpUQq" TargetMode="External"/><Relationship Id="rId6" Type="http://schemas.openxmlformats.org/officeDocument/2006/relationships/hyperlink" Target="https://ieeg-my.sharepoint.com/:b:/g/personal/transparencia_ieeg_org_mx/IQBOa6dBHGFRTJkdWyDH7AElAT6BeHDSfO_XDm3tlV7um0I?e=PctdSF" TargetMode="External"/><Relationship Id="rId23" Type="http://schemas.openxmlformats.org/officeDocument/2006/relationships/hyperlink" Target="https://ieeg-my.sharepoint.com/:b:/g/personal/transparencia_ieeg_org_mx/IQDj4GMvKT6QRKtoc4xN2gjsAZRKZaj95YD_PZiRLuzpFf0?e=gCazUb" TargetMode="External"/><Relationship Id="rId28" Type="http://schemas.openxmlformats.org/officeDocument/2006/relationships/hyperlink" Target="https://ieeg-my.sharepoint.com/:b:/g/personal/transparencia_ieeg_org_mx/IQCGc3zDUumUTK1tzgBeeJBRAWfboSAs2HpxdcyD36h-hoM?e=9CaL3n" TargetMode="External"/><Relationship Id="rId49" Type="http://schemas.openxmlformats.org/officeDocument/2006/relationships/hyperlink" Target="https://ieeg-my.sharepoint.com/:b:/g/personal/transparencia_ieeg_org_mx/IQDPTlcWpr8TSLXjPYko4nnHAdvdkSbdicmKMyJpvWj8Gb8?e=ZM062c" TargetMode="External"/><Relationship Id="rId114" Type="http://schemas.openxmlformats.org/officeDocument/2006/relationships/hyperlink" Target="https://ieeg-my.sharepoint.com/:b:/g/personal/transparencia_ieeg_org_mx/IQCyZFfJC4UGR6obUFs6U7P8AWeW-bRmiUeu4wWolgZONHE?e=gaAiVD" TargetMode="External"/><Relationship Id="rId119" Type="http://schemas.openxmlformats.org/officeDocument/2006/relationships/hyperlink" Target="https://ieeg-my.sharepoint.com/:b:/g/personal/transparencia_ieeg_org_mx/IQAW9qg3t4h6Srg4BR64jrJjAcjhzMrSkUYPAP2oQ3tgF8s?e=brx1AS" TargetMode="External"/><Relationship Id="rId44" Type="http://schemas.openxmlformats.org/officeDocument/2006/relationships/hyperlink" Target="https://ieeg-my.sharepoint.com/:b:/g/personal/transparencia_ieeg_org_mx/IQDhZr6kgIyRRIT9OySVTEXLAbdAJ97Uo-kFIDHXvZ9MmFk?e=5Z7pS0" TargetMode="External"/><Relationship Id="rId60" Type="http://schemas.openxmlformats.org/officeDocument/2006/relationships/hyperlink" Target="https://ieeg-my.sharepoint.com/:b:/g/personal/transparencia_ieeg_org_mx/IQCJWqU2kGzBT7-XC3UVQQMsAS_ApG3Tu1LFR1MtdxP52l0?e=BJ2p7e" TargetMode="External"/><Relationship Id="rId65" Type="http://schemas.openxmlformats.org/officeDocument/2006/relationships/hyperlink" Target="https://ieeg-my.sharepoint.com/:b:/g/personal/transparencia_ieeg_org_mx/IQBy41mZ8v0OTZXAhTDOkIZOAcxGGo4OpaFXetHzONauirI?e=ZAPO9E" TargetMode="External"/><Relationship Id="rId81" Type="http://schemas.openxmlformats.org/officeDocument/2006/relationships/hyperlink" Target="https://ieeg-my.sharepoint.com/:b:/g/personal/transparencia_ieeg_org_mx/IQC32rwvBflvTaSsNrIzOxjlAZdRjOHNvuJgExHRFvF1szk?e=n3wDOB" TargetMode="External"/><Relationship Id="rId86" Type="http://schemas.openxmlformats.org/officeDocument/2006/relationships/hyperlink" Target="https://ieeg-my.sharepoint.com/:b:/g/personal/transparencia_ieeg_org_mx/IQDaFZy71NAST4tRM-IhCS13AelbSaXCxC0SHj4GnXtbyYQ?e=z3d3Iu" TargetMode="External"/><Relationship Id="rId130" Type="http://schemas.openxmlformats.org/officeDocument/2006/relationships/hyperlink" Target="https://ieeg-my.sharepoint.com/:b:/g/personal/transparencia_ieeg_org_mx/IQCn--gfvJUvQLflXjc1EcJcAewW7k0qcN131q3E368D_Gw?e=wBSmZZ" TargetMode="External"/><Relationship Id="rId135" Type="http://schemas.openxmlformats.org/officeDocument/2006/relationships/hyperlink" Target="https://ieeg-my.sharepoint.com/:b:/g/personal/transparencia_ieeg_org_mx/IQDkFnbpdVrtRI9hfMJfEayQAZ8BiIVICymbyfr5gw4Gfck?e=ghWzss" TargetMode="External"/><Relationship Id="rId13" Type="http://schemas.openxmlformats.org/officeDocument/2006/relationships/hyperlink" Target="https://ieeg-my.sharepoint.com/:b:/g/personal/transparencia_ieeg_org_mx/IQBXEGFxNIQsQKrHuLA_8y1JAaJTcIqA5uPs3Ifk_cNipSs?e=2e48eH" TargetMode="External"/><Relationship Id="rId18" Type="http://schemas.openxmlformats.org/officeDocument/2006/relationships/hyperlink" Target="https://ieeg-my.sharepoint.com/:b:/g/personal/transparencia_ieeg_org_mx/IQA4tpJlZxq_T4J9ZFhQNBrQAQRWRBKuBng-TLQeVXQchYQ?e=u2wJc4" TargetMode="External"/><Relationship Id="rId39" Type="http://schemas.openxmlformats.org/officeDocument/2006/relationships/hyperlink" Target="https://ieeg-my.sharepoint.com/:b:/g/personal/transparencia_ieeg_org_mx/IQASmDC0-Ot1SpbpQsD3LC-9AVqBdzvtDioGshgox608Ddk?e=K17Bll" TargetMode="External"/><Relationship Id="rId109" Type="http://schemas.openxmlformats.org/officeDocument/2006/relationships/hyperlink" Target="https://ieeg-my.sharepoint.com/:b:/g/personal/transparencia_ieeg_org_mx/IQBrpaB8aYCLTLyFhWCscXW3AUu7fGadqC6fIPkpZKRQ_Kg?e=mJDIh3" TargetMode="External"/><Relationship Id="rId34" Type="http://schemas.openxmlformats.org/officeDocument/2006/relationships/hyperlink" Target="https://ieeg-my.sharepoint.com/:b:/g/personal/transparencia_ieeg_org_mx/IQDwNG-SzKeRRLEcLXgkX4sEAYMrpwFuT2OUgsS-Ylfo4pQ?e=cKdp6E" TargetMode="External"/><Relationship Id="rId50" Type="http://schemas.openxmlformats.org/officeDocument/2006/relationships/hyperlink" Target="https://ieeg-my.sharepoint.com/:b:/g/personal/transparencia_ieeg_org_mx/IQDh6pQQ8EYOTqVjEjX8qjujAQk7OxoFfMavAgmEdtR3i_s?e=FDsZdm" TargetMode="External"/><Relationship Id="rId55" Type="http://schemas.openxmlformats.org/officeDocument/2006/relationships/hyperlink" Target="https://ieeg-my.sharepoint.com/:b:/g/personal/transparencia_ieeg_org_mx/IQCqy52eoYOBSJYg5zgXQF7_AZ3JY-e1C_tvzrm4AG7Pyqs?e=iJYTMC" TargetMode="External"/><Relationship Id="rId76" Type="http://schemas.openxmlformats.org/officeDocument/2006/relationships/hyperlink" Target="https://ieeg-my.sharepoint.com/:b:/g/personal/transparencia_ieeg_org_mx/IQAduiGKFQgzQK4IEdfqDIt6AZmbAC8ArE92bFqNATdNbc8?e=3LF8eI" TargetMode="External"/><Relationship Id="rId97" Type="http://schemas.openxmlformats.org/officeDocument/2006/relationships/hyperlink" Target="https://ieeg-my.sharepoint.com/:b:/g/personal/transparencia_ieeg_org_mx/IQAAQVf5ErnmRKr1sWAYJBIWATU9z4dwq-al6cpPlcDPrCk?e=YBgZYL" TargetMode="External"/><Relationship Id="rId104" Type="http://schemas.openxmlformats.org/officeDocument/2006/relationships/hyperlink" Target="https://ieeg-my.sharepoint.com/:b:/g/personal/transparencia_ieeg_org_mx/IQDFMUFGk91lTKXTI4zdoX5-AeNgZ11CbCK36ES0GeSigZc?e=XBWxda" TargetMode="External"/><Relationship Id="rId120" Type="http://schemas.openxmlformats.org/officeDocument/2006/relationships/hyperlink" Target="https://ieeg-my.sharepoint.com/:b:/g/personal/transparencia_ieeg_org_mx/IQBk4LWfxW_SR7xwVHjh7yhsAXO2XU4MtJL1ZEa__PVaT-0?e=jPIcOd" TargetMode="External"/><Relationship Id="rId125" Type="http://schemas.openxmlformats.org/officeDocument/2006/relationships/hyperlink" Target="https://ieeg-my.sharepoint.com/:b:/g/personal/transparencia_ieeg_org_mx/IQBmvsu8VGZXSrO01IoTFWNaAdhwL0PHP5bosv7pNzDMb1M?e=Z4j3CV" TargetMode="External"/><Relationship Id="rId141" Type="http://schemas.openxmlformats.org/officeDocument/2006/relationships/hyperlink" Target="https://ieeg-my.sharepoint.com/:b:/g/personal/transparencia_ieeg_org_mx/IQDyB4G24wOOQ64GwIu8hpzMAbabLGFIazjPLw8-CDp7548?e=CTRndh" TargetMode="External"/><Relationship Id="rId146" Type="http://schemas.openxmlformats.org/officeDocument/2006/relationships/hyperlink" Target="https://ieeg-my.sharepoint.com/:b:/g/personal/transparencia_ieeg_org_mx/IQBJUfoG8xNBQoQvTNlL4f0WAYcuAWx5mm_QGnAb60bthQE?e=l4L328" TargetMode="External"/><Relationship Id="rId7" Type="http://schemas.openxmlformats.org/officeDocument/2006/relationships/hyperlink" Target="https://ieeg-my.sharepoint.com/:b:/g/personal/transparencia_ieeg_org_mx/IQCyyQlvkIn1RKDsqchWusqHARFkqpsFKI66zpsNS6Ln3MY?e=2pruJg" TargetMode="External"/><Relationship Id="rId71" Type="http://schemas.openxmlformats.org/officeDocument/2006/relationships/hyperlink" Target="https://ieeg-my.sharepoint.com/:b:/g/personal/transparencia_ieeg_org_mx/IQA4phhNMGa9TYj84Ydf3GEmAaheR35cNc_0sEti8q5hhgc?e=uXNBfz" TargetMode="External"/><Relationship Id="rId92" Type="http://schemas.openxmlformats.org/officeDocument/2006/relationships/hyperlink" Target="https://ieeg-my.sharepoint.com/:b:/g/personal/transparencia_ieeg_org_mx/IQBXrdkH6ogUTrMVdMtppqNeAf5Ato2jNasne9-dmgDjjbI?e=oeKXEA" TargetMode="External"/><Relationship Id="rId2" Type="http://schemas.openxmlformats.org/officeDocument/2006/relationships/hyperlink" Target="https://ieeg-my.sharepoint.com/:b:/g/personal/transparencia_ieeg_org_mx/IQAV9QJm_akuTLVQJBmUWWwEAWeylRYikaNkRkoorVB-mfU?e=YIIblI" TargetMode="External"/><Relationship Id="rId29" Type="http://schemas.openxmlformats.org/officeDocument/2006/relationships/hyperlink" Target="https://ieeg-my.sharepoint.com/:b:/g/personal/transparencia_ieeg_org_mx/IQCTNIczM6lhS6F1X_MyYVi0AfOHTC5On4BdPWB1-VGIRJc?e=dwp4jf" TargetMode="External"/><Relationship Id="rId24" Type="http://schemas.openxmlformats.org/officeDocument/2006/relationships/hyperlink" Target="https://ieeg-my.sharepoint.com/:b:/g/personal/transparencia_ieeg_org_mx/IQAInQxsgy10R5soyJW7xXgNAUD8YWUDziKtdrSjyEzNv1k?e=scoEeY" TargetMode="External"/><Relationship Id="rId40" Type="http://schemas.openxmlformats.org/officeDocument/2006/relationships/hyperlink" Target="https://ieeg-my.sharepoint.com/:b:/g/personal/transparencia_ieeg_org_mx/IQDy8VjbbhFVRr11cJ-WW21zAeN878N8RzLeYZvAe7N88EQ?e=4uNTtd" TargetMode="External"/><Relationship Id="rId45" Type="http://schemas.openxmlformats.org/officeDocument/2006/relationships/hyperlink" Target="https://ieeg-my.sharepoint.com/:b:/g/personal/transparencia_ieeg_org_mx/IQASKGbOj2DcRqM0HxpJNlRjAZ17LluJ5MIayk9ldF1Cg8U?e=MbIZL3" TargetMode="External"/><Relationship Id="rId66" Type="http://schemas.openxmlformats.org/officeDocument/2006/relationships/hyperlink" Target="https://ieeg-my.sharepoint.com/:b:/g/personal/transparencia_ieeg_org_mx/IQDclrHPWM_BRbnbucinIbsFAYkOsCmdtb3HItNyDUwskyw?e=OG0EK6" TargetMode="External"/><Relationship Id="rId87" Type="http://schemas.openxmlformats.org/officeDocument/2006/relationships/hyperlink" Target="https://ieeg-my.sharepoint.com/:b:/g/personal/transparencia_ieeg_org_mx/IQDLlzDBCmb6T5c4LWd6I07uATdYpCSoy-XsUR7daz4vBOU?e=7Xcwiu" TargetMode="External"/><Relationship Id="rId110" Type="http://schemas.openxmlformats.org/officeDocument/2006/relationships/hyperlink" Target="https://ieeg-my.sharepoint.com/:b:/g/personal/transparencia_ieeg_org_mx/IQBBnmHQvqjASoeFLkwWNO1nAbMEFiOaESZxPsxOBn2EjHI?e=JIWNi3" TargetMode="External"/><Relationship Id="rId115" Type="http://schemas.openxmlformats.org/officeDocument/2006/relationships/hyperlink" Target="https://ieeg-my.sharepoint.com/:b:/g/personal/transparencia_ieeg_org_mx/IQBZCl2ykkzjQ4hKNrQTmqNzAZHvNQqQrIPsMLbRZVHWzg4?e=Ip1k8w" TargetMode="External"/><Relationship Id="rId131" Type="http://schemas.openxmlformats.org/officeDocument/2006/relationships/hyperlink" Target="https://ieeg-my.sharepoint.com/:b:/g/personal/transparencia_ieeg_org_mx/IQAGRVhVkx6_RKRY250AwDcvAYzqOLiRVkPfyDdIGZjW6Ig?e=LDtoeC" TargetMode="External"/><Relationship Id="rId136" Type="http://schemas.openxmlformats.org/officeDocument/2006/relationships/hyperlink" Target="https://ieeg-my.sharepoint.com/:b:/g/personal/transparencia_ieeg_org_mx/IQD9pSh6BvmFSJycIdETrYOIAdUn3TKwUAud_FLbCMxX-qw?e=34m5T1" TargetMode="External"/><Relationship Id="rId61" Type="http://schemas.openxmlformats.org/officeDocument/2006/relationships/hyperlink" Target="https://ieeg-my.sharepoint.com/:b:/g/personal/transparencia_ieeg_org_mx/IQDSB4OEJrdcSa435HtYuV-9AS_HoLUTevUPoLu1jj66aHc?e=KJgUmr" TargetMode="External"/><Relationship Id="rId82" Type="http://schemas.openxmlformats.org/officeDocument/2006/relationships/hyperlink" Target="https://ieeg-my.sharepoint.com/:b:/g/personal/transparencia_ieeg_org_mx/IQAq7ag-hxIgTaad4sdX_vwhAU8Bxmk9UD_zMd8o2AOSekc?e=cXdlmc" TargetMode="External"/><Relationship Id="rId19" Type="http://schemas.openxmlformats.org/officeDocument/2006/relationships/hyperlink" Target="https://ieeg-my.sharepoint.com/:b:/g/personal/transparencia_ieeg_org_mx/IQAVt1V4YZZzTIlYE6Z1jP43Ae22DQacxGIid38cd3AVchk?e=nKdhud" TargetMode="External"/><Relationship Id="rId14" Type="http://schemas.openxmlformats.org/officeDocument/2006/relationships/hyperlink" Target="https://ieeg-my.sharepoint.com/:b:/g/personal/transparencia_ieeg_org_mx/IQCXzAYprEJgSaMKC5A8krEcAUMT2OvHU5ldamBqARCTdt0?e=cMmGx9" TargetMode="External"/><Relationship Id="rId30" Type="http://schemas.openxmlformats.org/officeDocument/2006/relationships/hyperlink" Target="https://ieeg-my.sharepoint.com/:b:/g/personal/transparencia_ieeg_org_mx/IQAc6nthVIlPR6uVPJX4wcHfAVtKzVAqAbUqWbmh9MuZ9f8?e=4bHYJp" TargetMode="External"/><Relationship Id="rId35" Type="http://schemas.openxmlformats.org/officeDocument/2006/relationships/hyperlink" Target="https://ieeg-my.sharepoint.com/:b:/g/personal/transparencia_ieeg_org_mx/IQDl76blZF9jTpDMaie4SGzDAfzT60IVuIlaPLhXcgzaQzg?e=4b15la" TargetMode="External"/><Relationship Id="rId56" Type="http://schemas.openxmlformats.org/officeDocument/2006/relationships/hyperlink" Target="https://ieeg-my.sharepoint.com/:b:/g/personal/transparencia_ieeg_org_mx/IQD9mO9RbRRNSIIgthMamoYwAb1ijY8zo5Fg3uB6orKneh0?e=8IwSRO" TargetMode="External"/><Relationship Id="rId77" Type="http://schemas.openxmlformats.org/officeDocument/2006/relationships/hyperlink" Target="https://ieeg-my.sharepoint.com/:b:/g/personal/transparencia_ieeg_org_mx/IQAJ_5f7HhRiSpcoS722OR1VAXGL7ummH2SpUEL0Um_Wj8g?e=bN6pw1" TargetMode="External"/><Relationship Id="rId100" Type="http://schemas.openxmlformats.org/officeDocument/2006/relationships/hyperlink" Target="https://ieeg-my.sharepoint.com/:b:/g/personal/transparencia_ieeg_org_mx/IQABPaQH1P4GTINMrI5t192uAU_JwzPnD8CLbUQTxW7kzQ8?e=XmSn8s" TargetMode="External"/><Relationship Id="rId105" Type="http://schemas.openxmlformats.org/officeDocument/2006/relationships/hyperlink" Target="https://ieeg-my.sharepoint.com/:b:/g/personal/transparencia_ieeg_org_mx/IQCez3pewlOjS7Dg_j8jhVL0AfD_HpprnaoVPh2RnvLaCT4?e=X5w7BV" TargetMode="External"/><Relationship Id="rId126" Type="http://schemas.openxmlformats.org/officeDocument/2006/relationships/hyperlink" Target="https://ieeg-my.sharepoint.com/:b:/g/personal/transparencia_ieeg_org_mx/IQDJu2J0xweIR5rDUCdCTmTVAXEmSTtFDq4LPiEosYrf_0k?e=bErdZB" TargetMode="External"/><Relationship Id="rId147" Type="http://schemas.openxmlformats.org/officeDocument/2006/relationships/hyperlink" Target="https://ieeg-my.sharepoint.com/:b:/g/personal/transparencia_ieeg_org_mx/IQBkUHGgqL_6SKjzfQQvBBQaAdh90SYNM3HnqH4XjGKrVlE?e=1e3mbJ" TargetMode="External"/><Relationship Id="rId8" Type="http://schemas.openxmlformats.org/officeDocument/2006/relationships/hyperlink" Target="https://ieeg-my.sharepoint.com/:b:/g/personal/transparencia_ieeg_org_mx/IQCbZPKrUzQaR4rMicQkJrgaAascLjfUp5o3XxQvB7vwG10?e=r0Y5qx" TargetMode="External"/><Relationship Id="rId51" Type="http://schemas.openxmlformats.org/officeDocument/2006/relationships/hyperlink" Target="https://ieeg-my.sharepoint.com/:b:/g/personal/transparencia_ieeg_org_mx/IQD616PhTbvVSbqLiB7ZtqP6AVyxj5tKDcCw8oJWBdlvS1Q?e=BQIL71" TargetMode="External"/><Relationship Id="rId72" Type="http://schemas.openxmlformats.org/officeDocument/2006/relationships/hyperlink" Target="https://ieeg-my.sharepoint.com/:b:/g/personal/transparencia_ieeg_org_mx/IQC9FNQgL4srRImXens-_74xAVYEC2IbwmFXHhsXKsdelOw?e=LXfWdy" TargetMode="External"/><Relationship Id="rId93" Type="http://schemas.openxmlformats.org/officeDocument/2006/relationships/hyperlink" Target="https://ieeg-my.sharepoint.com/:b:/g/personal/transparencia_ieeg_org_mx/IQAEMIj3nVVPT6jFWB7ULffWAbRbJ7Xs8yAWIwNmA3vrLPE?e=kc19Cn" TargetMode="External"/><Relationship Id="rId98" Type="http://schemas.openxmlformats.org/officeDocument/2006/relationships/hyperlink" Target="https://ieeg-my.sharepoint.com/:b:/g/personal/transparencia_ieeg_org_mx/IQBpU8bOBvTWQrmzlqMdFmcHAeNNsiSz52Y6KQYm-Yi3aRA?e=g180iQ" TargetMode="External"/><Relationship Id="rId121" Type="http://schemas.openxmlformats.org/officeDocument/2006/relationships/hyperlink" Target="https://ieeg-my.sharepoint.com/:b:/g/personal/transparencia_ieeg_org_mx/IQD8K65vbpLwQ71JkF9BNxrGAQuSl0BjdY4MwID7XGecO9w?e=eBpE2v" TargetMode="External"/><Relationship Id="rId142" Type="http://schemas.openxmlformats.org/officeDocument/2006/relationships/hyperlink" Target="https://ieeg-my.sharepoint.com/:b:/g/personal/transparencia_ieeg_org_mx/IQATC4NDMcloQaFZmYLPhqBnASSH4Gy-vklJclEJQEUj9ZY?e=gRO4q5" TargetMode="External"/><Relationship Id="rId3" Type="http://schemas.openxmlformats.org/officeDocument/2006/relationships/hyperlink" Target="https://ieeg-my.sharepoint.com/:b:/g/personal/transparencia_ieeg_org_mx/IQB-GUS7vUUfTII9N0T-TiSsAV2QHhSIEnm52Ja51kGSAbk?e=KHmLmA" TargetMode="External"/><Relationship Id="rId25" Type="http://schemas.openxmlformats.org/officeDocument/2006/relationships/hyperlink" Target="https://ieeg-my.sharepoint.com/:b:/g/personal/transparencia_ieeg_org_mx/IQA3p11IeN_pTKR_vQ6vWWpwAc6J13bCjXFzbS-ZHxJXPGM?e=gRZOnm" TargetMode="External"/><Relationship Id="rId46" Type="http://schemas.openxmlformats.org/officeDocument/2006/relationships/hyperlink" Target="https://ieeg-my.sharepoint.com/:b:/g/personal/transparencia_ieeg_org_mx/IQARI5ubE8e5Qrhzj2_eDgKCATCHuDNs4P0DTbNBIEFWokc?e=sC7IAZ" TargetMode="External"/><Relationship Id="rId67" Type="http://schemas.openxmlformats.org/officeDocument/2006/relationships/hyperlink" Target="https://ieeg-my.sharepoint.com/:b:/g/personal/transparencia_ieeg_org_mx/IQANwppjYIQeQ55tXvja9PffAY_DtwayKWEoxFqos47bHl0?e=l9gEoX" TargetMode="External"/><Relationship Id="rId116" Type="http://schemas.openxmlformats.org/officeDocument/2006/relationships/hyperlink" Target="https://ieeg-my.sharepoint.com/:b:/g/personal/transparencia_ieeg_org_mx/IQBULLD4jFyaSLVAhHwFJj0IAYozxq-Nx0WTtIxbecnkzBg?e=5fmOxL" TargetMode="External"/><Relationship Id="rId137" Type="http://schemas.openxmlformats.org/officeDocument/2006/relationships/hyperlink" Target="https://ieeg-my.sharepoint.com/:b:/g/personal/transparencia_ieeg_org_mx/IQANnIkIWxS3TJG1aankW40UATlibW6BF9O9JAu7vju5rfg?e=mPmJ0s" TargetMode="External"/><Relationship Id="rId20" Type="http://schemas.openxmlformats.org/officeDocument/2006/relationships/hyperlink" Target="https://ieeg-my.sharepoint.com/:b:/g/personal/transparencia_ieeg_org_mx/IQCk8II0WdvlQa1E7upSmlzjAdrVQcc2K5qXQN95WVB5_xg?e=NvT5la" TargetMode="External"/><Relationship Id="rId41" Type="http://schemas.openxmlformats.org/officeDocument/2006/relationships/hyperlink" Target="https://ieeg-my.sharepoint.com/:b:/g/personal/transparencia_ieeg_org_mx/IQBFv0ed6q-1TaeAbklGUeAFAX4tqXb6Uv4jjcRMAZ68Nus?e=vPbkXB" TargetMode="External"/><Relationship Id="rId62" Type="http://schemas.openxmlformats.org/officeDocument/2006/relationships/hyperlink" Target="https://ieeg-my.sharepoint.com/:b:/g/personal/transparencia_ieeg_org_mx/IQCeZPE6_7xaTLiKaeqq_9VdAUeAbZvTRL5kjh1gtVZTv-I?e=4MMVyt" TargetMode="External"/><Relationship Id="rId83" Type="http://schemas.openxmlformats.org/officeDocument/2006/relationships/hyperlink" Target="https://ieeg-my.sharepoint.com/:b:/g/personal/transparencia_ieeg_org_mx/IQCHXwcqGBfbRZt2J-ZfW4tbAeoRLYlYKaxQRRGg8_etE6o?e=ch5PrA" TargetMode="External"/><Relationship Id="rId88" Type="http://schemas.openxmlformats.org/officeDocument/2006/relationships/hyperlink" Target="https://ieeg-my.sharepoint.com/:b:/g/personal/transparencia_ieeg_org_mx/IQB7K9SfzmRZS6IwC5CsU37TAZLfrVZFQh9f6gcXkeVpKx4?e=7NtBJI" TargetMode="External"/><Relationship Id="rId111" Type="http://schemas.openxmlformats.org/officeDocument/2006/relationships/hyperlink" Target="https://ieeg-my.sharepoint.com/:b:/g/personal/transparencia_ieeg_org_mx/IQA6-O497bDgRrVTkR5_LJ83AYnLXpBb-zwN3vJsASS0Jj8?e=eKJz3D" TargetMode="External"/><Relationship Id="rId132" Type="http://schemas.openxmlformats.org/officeDocument/2006/relationships/hyperlink" Target="https://ieeg-my.sharepoint.com/:b:/g/personal/transparencia_ieeg_org_mx/IQDsBABxthOcRap0JZVBYeDIAWtPj8NEJGOTVBS8tPovG-U?e=cgsV9A" TargetMode="External"/><Relationship Id="rId15" Type="http://schemas.openxmlformats.org/officeDocument/2006/relationships/hyperlink" Target="https://ieeg-my.sharepoint.com/:b:/g/personal/transparencia_ieeg_org_mx/IQDbCwfiwUeRRqLFaktuOaPcAS2efFx0l4lg-X35O-8XWbM?e=x0afRb" TargetMode="External"/><Relationship Id="rId36" Type="http://schemas.openxmlformats.org/officeDocument/2006/relationships/hyperlink" Target="https://ieeg-my.sharepoint.com/:b:/g/personal/transparencia_ieeg_org_mx/IQDSJprn4Qv9QZERgPd3jE-fAatZkODqAjG-tH6t4Tr-sQ8?e=cgoHTS" TargetMode="External"/><Relationship Id="rId57" Type="http://schemas.openxmlformats.org/officeDocument/2006/relationships/hyperlink" Target="https://ieeg-my.sharepoint.com/:b:/g/personal/transparencia_ieeg_org_mx/IQAxfJhheqDXRKZ3vTxCCHDyAQVtfXzUtFmNQapqUqkYjkM?e=RQTJD0" TargetMode="External"/><Relationship Id="rId106" Type="http://schemas.openxmlformats.org/officeDocument/2006/relationships/hyperlink" Target="https://ieeg-my.sharepoint.com/:b:/g/personal/transparencia_ieeg_org_mx/IQCITAoobGlOQZINciBAMtr1AUzFpg_W2BhtimZ4-mPiiRU?e=uYSm44" TargetMode="External"/><Relationship Id="rId127" Type="http://schemas.openxmlformats.org/officeDocument/2006/relationships/hyperlink" Target="https://ieeg-my.sharepoint.com/:b:/g/personal/transparencia_ieeg_org_mx/IQCn9jIzmu_4S75SFaOqnYDKASgu95C5VZQ_pArzWQDS4Ac?e=y1WqzC" TargetMode="External"/><Relationship Id="rId10" Type="http://schemas.openxmlformats.org/officeDocument/2006/relationships/hyperlink" Target="https://ieeg-my.sharepoint.com/:b:/g/personal/transparencia_ieeg_org_mx/IQB1zfRB-rQAT5exeWkkLG2GATGAvsy79SQ5vUL74tjx_-Q?e=aJgXSH" TargetMode="External"/><Relationship Id="rId31" Type="http://schemas.openxmlformats.org/officeDocument/2006/relationships/hyperlink" Target="https://ieeg-my.sharepoint.com/:b:/g/personal/transparencia_ieeg_org_mx/IQAlKP7NIrcARZvjG1EQc1cbAQ3r6yJUvfNrY0LFBcqP1U0?e=Vt5Qod" TargetMode="External"/><Relationship Id="rId52" Type="http://schemas.openxmlformats.org/officeDocument/2006/relationships/hyperlink" Target="https://ieeg-my.sharepoint.com/:b:/g/personal/transparencia_ieeg_org_mx/IQAQ_3WI4jTbT4h32nTHs25_AbGUPbeuhJw0K4XnhimRpcA?e=4na52n" TargetMode="External"/><Relationship Id="rId73" Type="http://schemas.openxmlformats.org/officeDocument/2006/relationships/hyperlink" Target="https://ieeg-my.sharepoint.com/:b:/g/personal/transparencia_ieeg_org_mx/IQBp251nyxlsQK_qGVImHQm8AagZi9egcc7TaFlXFov8kPo?e=rOp9Jw" TargetMode="External"/><Relationship Id="rId78" Type="http://schemas.openxmlformats.org/officeDocument/2006/relationships/hyperlink" Target="https://ieeg-my.sharepoint.com/:b:/g/personal/transparencia_ieeg_org_mx/IQCkqXM5yDw-SrLtEHPEsdyNAXwdrWLDAJdtaQCRnG4yNIM?e=mNtoA8" TargetMode="External"/><Relationship Id="rId94" Type="http://schemas.openxmlformats.org/officeDocument/2006/relationships/hyperlink" Target="https://ieeg-my.sharepoint.com/:b:/g/personal/transparencia_ieeg_org_mx/IQCTEsGVu2bHR5-kgvHOfhJwAVLUtv9HQhdFOG3ODlRvLCA?e=CUPPFW" TargetMode="External"/><Relationship Id="rId99" Type="http://schemas.openxmlformats.org/officeDocument/2006/relationships/hyperlink" Target="https://ieeg-my.sharepoint.com/:b:/g/personal/transparencia_ieeg_org_mx/IQA0OVZg5CpUTLYOEHlKKEVHAVfm09BrSkbVvsSbKgk56JU?e=fhjeze" TargetMode="External"/><Relationship Id="rId101" Type="http://schemas.openxmlformats.org/officeDocument/2006/relationships/hyperlink" Target="https://ieeg-my.sharepoint.com/:b:/g/personal/transparencia_ieeg_org_mx/IQAGXfcAPL_ZR4_tdWpRDNlbAdL4Hu-ZQf_xozuGuv0tNjE?e=ezrs7g" TargetMode="External"/><Relationship Id="rId122" Type="http://schemas.openxmlformats.org/officeDocument/2006/relationships/hyperlink" Target="https://ieeg-my.sharepoint.com/:b:/g/personal/transparencia_ieeg_org_mx/IQDtXl3iZdxEQpO-7p5puVwmAdQ42Q_2boONLv5Ad9O5Lu0?e=gRWXFA" TargetMode="External"/><Relationship Id="rId143" Type="http://schemas.openxmlformats.org/officeDocument/2006/relationships/hyperlink" Target="https://ieeg-my.sharepoint.com/:b:/g/personal/transparencia_ieeg_org_mx/IQAK2rAJN8nJQq2O5tHI1PfZAaNGLwLLhSnULMr8eWQpqxc?e=YNRFxd" TargetMode="External"/><Relationship Id="rId148" Type="http://schemas.openxmlformats.org/officeDocument/2006/relationships/hyperlink" Target="https://ieeg-my.sharepoint.com/:b:/g/personal/transparencia_ieeg_org_mx/IQBiMAN6wcnVRInqLlLvWXdbARb-99h1cKZbi3VcIXSmrTY?e=qEZnhF" TargetMode="External"/><Relationship Id="rId4" Type="http://schemas.openxmlformats.org/officeDocument/2006/relationships/hyperlink" Target="https://ieeg-my.sharepoint.com/:b:/g/personal/transparencia_ieeg_org_mx/IQCh5sirWs-cRr4bWKRgg1oNAamZ1ANubmQ5Lkc8z3xyJgU?e=1R13eN" TargetMode="External"/><Relationship Id="rId9" Type="http://schemas.openxmlformats.org/officeDocument/2006/relationships/hyperlink" Target="https://ieeg-my.sharepoint.com/:b:/g/personal/transparencia_ieeg_org_mx/IQCqjslufV3hSq5B6b4tdOhxAYfUeZnsv1rWBYx1PuoKbEI?e=4v5bkq" TargetMode="External"/><Relationship Id="rId26" Type="http://schemas.openxmlformats.org/officeDocument/2006/relationships/hyperlink" Target="https://ieeg-my.sharepoint.com/:b:/g/personal/transparencia_ieeg_org_mx/IQCcV2H96gQ4TLNwnImxzyZpAXNO-yHXL69riNTfWUyQqx4?e=jS1l0f" TargetMode="External"/><Relationship Id="rId47" Type="http://schemas.openxmlformats.org/officeDocument/2006/relationships/hyperlink" Target="https://ieeg-my.sharepoint.com/:b:/g/personal/transparencia_ieeg_org_mx/IQCNCaR4QA8FQIVWVd7gvWMGAVik6o1yiXGOV2rXIZuvqls?e=EDLg0m" TargetMode="External"/><Relationship Id="rId68" Type="http://schemas.openxmlformats.org/officeDocument/2006/relationships/hyperlink" Target="https://ieeg-my.sharepoint.com/:b:/g/personal/transparencia_ieeg_org_mx/IQCosmVwyEWKRYxQjbQ0BgjMAZaOp0uyOHH15sXkBTCPzcA?e=D4De2L" TargetMode="External"/><Relationship Id="rId89" Type="http://schemas.openxmlformats.org/officeDocument/2006/relationships/hyperlink" Target="https://ieeg-my.sharepoint.com/:b:/g/personal/transparencia_ieeg_org_mx/IQB0JxbVNL8ITayMIx6zYG5qARknr3Xwt-31vHFLa8JlTvY?e=PH2C3J" TargetMode="External"/><Relationship Id="rId112" Type="http://schemas.openxmlformats.org/officeDocument/2006/relationships/hyperlink" Target="https://ieeg-my.sharepoint.com/:b:/g/personal/transparencia_ieeg_org_mx/IQAEyb9bUwJHR6fTk4nZukQfAfeqyKvNTnSCmsRq2RRI_fI?e=MPWXpE" TargetMode="External"/><Relationship Id="rId133" Type="http://schemas.openxmlformats.org/officeDocument/2006/relationships/hyperlink" Target="https://ieeg-my.sharepoint.com/:b:/g/personal/transparencia_ieeg_org_mx/IQDkOtEakbt3R6568YQkOwn7AUDOuB60rsJzENxSjB5aKdI?e=iUWSgr" TargetMode="External"/><Relationship Id="rId16" Type="http://schemas.openxmlformats.org/officeDocument/2006/relationships/hyperlink" Target="https://ieeg-my.sharepoint.com/:b:/g/personal/transparencia_ieeg_org_mx/IQBQ_ONtZA4BS710g1XbonksAagTA6bcTq1u8trjhAMeAKY?e=ydRdBT" TargetMode="External"/><Relationship Id="rId37" Type="http://schemas.openxmlformats.org/officeDocument/2006/relationships/hyperlink" Target="https://ieeg-my.sharepoint.com/:b:/g/personal/transparencia_ieeg_org_mx/IQCl-VzOOOODTrYJ6KPsBGUnAb7tHK96zL5c7iYX5M2XuBA?e=ZtFDmv" TargetMode="External"/><Relationship Id="rId58" Type="http://schemas.openxmlformats.org/officeDocument/2006/relationships/hyperlink" Target="https://ieeg-my.sharepoint.com/:b:/g/personal/transparencia_ieeg_org_mx/IQBDNbOPp-ceT7YmYytYbI9dATFF-uGgabQsH5CliUoadHc?e=UhRNoM" TargetMode="External"/><Relationship Id="rId79" Type="http://schemas.openxmlformats.org/officeDocument/2006/relationships/hyperlink" Target="https://ieeg-my.sharepoint.com/:b:/g/personal/transparencia_ieeg_org_mx/IQD53Rs7feRiS5lAzRZnjB0hASI6XRx8uES_N2n2OIPGY8E?e=OICTwp" TargetMode="External"/><Relationship Id="rId102" Type="http://schemas.openxmlformats.org/officeDocument/2006/relationships/hyperlink" Target="https://ieeg-my.sharepoint.com/:b:/g/personal/transparencia_ieeg_org_mx/IQB3W4SEZ6hVRI1F_o70YiQoAcM9sMz5BtsKL03lSkpm-TQ?e=NOvMrJ" TargetMode="External"/><Relationship Id="rId123" Type="http://schemas.openxmlformats.org/officeDocument/2006/relationships/hyperlink" Target="https://ieeg-my.sharepoint.com/:b:/g/personal/transparencia_ieeg_org_mx/IQDHQd8_RXXBRrxhqPY83c_YARUeZuvM9CQXPoxBoTLLEb4?e=Ye9fWe" TargetMode="External"/><Relationship Id="rId144" Type="http://schemas.openxmlformats.org/officeDocument/2006/relationships/hyperlink" Target="https://ieeg-my.sharepoint.com/:b:/g/personal/transparencia_ieeg_org_mx/IQDwnktDNfniQ5P3tp_YW9QIAfEiu3OIERVyVfmPCKxM6u0?e=ujEaMg" TargetMode="External"/><Relationship Id="rId90" Type="http://schemas.openxmlformats.org/officeDocument/2006/relationships/hyperlink" Target="https://ieeg-my.sharepoint.com/:b:/g/personal/transparencia_ieeg_org_mx/IQC2kcosBSuSQKIddDYgPK4mAV-v_oC7BToRaA8Z5_vf72E?e=gYiCm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2"/>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15" t="s">
        <v>1</v>
      </c>
      <c r="B2" s="16"/>
      <c r="C2" s="16"/>
      <c r="D2" s="15" t="s">
        <v>2</v>
      </c>
      <c r="E2" s="16"/>
      <c r="F2" s="16"/>
      <c r="G2" s="15" t="s">
        <v>3</v>
      </c>
      <c r="H2" s="16"/>
      <c r="I2" s="16"/>
    </row>
    <row r="3" spans="1:33" x14ac:dyDescent="0.25">
      <c r="A3" s="17" t="s">
        <v>4</v>
      </c>
      <c r="B3" s="16"/>
      <c r="C3" s="16"/>
      <c r="D3" s="17" t="s">
        <v>5</v>
      </c>
      <c r="E3" s="16"/>
      <c r="F3" s="16"/>
      <c r="G3" s="17" t="s">
        <v>6</v>
      </c>
      <c r="H3" s="16"/>
      <c r="I3" s="16"/>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15" t="s">
        <v>48</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s="3">
        <v>2026</v>
      </c>
      <c r="B8" s="4">
        <v>46113</v>
      </c>
      <c r="C8" s="4">
        <v>46203</v>
      </c>
      <c r="D8" t="s">
        <v>83</v>
      </c>
      <c r="E8" s="3" t="s">
        <v>174</v>
      </c>
      <c r="F8" t="s">
        <v>86</v>
      </c>
      <c r="G8" s="3" t="s">
        <v>175</v>
      </c>
      <c r="H8" t="s">
        <v>97</v>
      </c>
      <c r="I8" s="3" t="s">
        <v>176</v>
      </c>
      <c r="J8" t="s">
        <v>99</v>
      </c>
      <c r="K8" s="3" t="s">
        <v>177</v>
      </c>
      <c r="L8" s="3">
        <v>2026</v>
      </c>
      <c r="M8" s="3" t="s">
        <v>177</v>
      </c>
      <c r="N8" s="3" t="s">
        <v>177</v>
      </c>
      <c r="O8" s="3" t="s">
        <v>177</v>
      </c>
      <c r="P8" s="3">
        <v>2088</v>
      </c>
      <c r="Q8" s="5"/>
      <c r="R8" s="3"/>
      <c r="S8" t="s">
        <v>103</v>
      </c>
      <c r="T8" s="3" t="s">
        <v>178</v>
      </c>
      <c r="U8" s="4">
        <v>46133</v>
      </c>
      <c r="V8" s="4">
        <v>46133</v>
      </c>
      <c r="W8" t="s">
        <v>107</v>
      </c>
      <c r="X8" s="3"/>
      <c r="Y8" s="3"/>
      <c r="Z8" s="3"/>
      <c r="AA8" s="3"/>
      <c r="AB8" s="3">
        <v>1</v>
      </c>
      <c r="AC8" s="3">
        <v>1</v>
      </c>
      <c r="AD8" s="3">
        <v>1</v>
      </c>
      <c r="AE8" s="3" t="s">
        <v>174</v>
      </c>
      <c r="AF8" s="4">
        <v>46204</v>
      </c>
      <c r="AG8" t="s">
        <v>626</v>
      </c>
    </row>
    <row r="9" spans="1:33" x14ac:dyDescent="0.25">
      <c r="A9" s="3">
        <v>2026</v>
      </c>
      <c r="B9" s="4">
        <v>46113</v>
      </c>
      <c r="C9" s="4">
        <v>46203</v>
      </c>
      <c r="D9" t="s">
        <v>83</v>
      </c>
      <c r="E9" s="3" t="s">
        <v>174</v>
      </c>
      <c r="F9" t="s">
        <v>86</v>
      </c>
      <c r="G9" s="3" t="s">
        <v>179</v>
      </c>
      <c r="H9" t="s">
        <v>94</v>
      </c>
      <c r="I9" s="3" t="s">
        <v>180</v>
      </c>
      <c r="J9" t="s">
        <v>99</v>
      </c>
      <c r="K9" s="3" t="s">
        <v>177</v>
      </c>
      <c r="L9" s="3">
        <v>2026</v>
      </c>
      <c r="M9" s="3" t="s">
        <v>177</v>
      </c>
      <c r="N9" s="3" t="s">
        <v>177</v>
      </c>
      <c r="O9" s="3" t="s">
        <v>177</v>
      </c>
      <c r="P9" s="3">
        <v>25862</v>
      </c>
      <c r="Q9" s="5"/>
      <c r="R9" s="3"/>
      <c r="S9" t="s">
        <v>103</v>
      </c>
      <c r="T9" s="3" t="s">
        <v>178</v>
      </c>
      <c r="U9" s="4">
        <v>46125</v>
      </c>
      <c r="V9" s="4">
        <v>46125</v>
      </c>
      <c r="W9" t="s">
        <v>107</v>
      </c>
      <c r="X9" s="3"/>
      <c r="Y9" s="3"/>
      <c r="Z9" s="3"/>
      <c r="AA9" s="3"/>
      <c r="AB9" s="3">
        <v>2</v>
      </c>
      <c r="AC9" s="3">
        <v>2</v>
      </c>
      <c r="AD9" s="3">
        <v>2</v>
      </c>
      <c r="AE9" s="3" t="s">
        <v>174</v>
      </c>
      <c r="AF9" s="4">
        <v>46204</v>
      </c>
      <c r="AG9" t="s">
        <v>626</v>
      </c>
    </row>
    <row r="10" spans="1:33" x14ac:dyDescent="0.25">
      <c r="A10" s="3">
        <v>2026</v>
      </c>
      <c r="B10" s="4">
        <v>46113</v>
      </c>
      <c r="C10" s="4">
        <v>46203</v>
      </c>
      <c r="D10" t="s">
        <v>83</v>
      </c>
      <c r="E10" s="3" t="s">
        <v>174</v>
      </c>
      <c r="F10" t="s">
        <v>86</v>
      </c>
      <c r="G10" s="3" t="s">
        <v>179</v>
      </c>
      <c r="H10" t="s">
        <v>94</v>
      </c>
      <c r="I10" s="3" t="s">
        <v>181</v>
      </c>
      <c r="J10" t="s">
        <v>99</v>
      </c>
      <c r="K10" s="3" t="s">
        <v>177</v>
      </c>
      <c r="L10" s="3">
        <v>2026</v>
      </c>
      <c r="M10" s="3" t="s">
        <v>177</v>
      </c>
      <c r="N10" s="3" t="s">
        <v>177</v>
      </c>
      <c r="O10" s="3" t="s">
        <v>177</v>
      </c>
      <c r="P10" s="3">
        <v>694.44</v>
      </c>
      <c r="Q10" s="5"/>
      <c r="R10" s="3"/>
      <c r="S10" t="s">
        <v>103</v>
      </c>
      <c r="T10" s="3" t="s">
        <v>178</v>
      </c>
      <c r="U10" s="4">
        <v>46133</v>
      </c>
      <c r="V10" s="4">
        <v>46133</v>
      </c>
      <c r="W10" t="s">
        <v>107</v>
      </c>
      <c r="X10" s="3"/>
      <c r="Y10" s="3"/>
      <c r="Z10" s="3"/>
      <c r="AA10" s="3"/>
      <c r="AB10" s="3">
        <v>3</v>
      </c>
      <c r="AC10" s="3">
        <v>3</v>
      </c>
      <c r="AD10" s="3">
        <v>3</v>
      </c>
      <c r="AE10" s="3" t="s">
        <v>174</v>
      </c>
      <c r="AF10" s="4">
        <v>46204</v>
      </c>
      <c r="AG10" t="s">
        <v>626</v>
      </c>
    </row>
    <row r="11" spans="1:33" x14ac:dyDescent="0.25">
      <c r="A11" s="3">
        <v>2026</v>
      </c>
      <c r="B11" s="4">
        <v>46113</v>
      </c>
      <c r="C11" s="4">
        <v>46203</v>
      </c>
      <c r="D11" t="s">
        <v>83</v>
      </c>
      <c r="E11" s="3" t="s">
        <v>174</v>
      </c>
      <c r="F11" t="s">
        <v>86</v>
      </c>
      <c r="G11" s="3" t="s">
        <v>179</v>
      </c>
      <c r="H11" t="s">
        <v>94</v>
      </c>
      <c r="I11" s="3" t="s">
        <v>182</v>
      </c>
      <c r="J11" t="s">
        <v>99</v>
      </c>
      <c r="K11" s="3" t="s">
        <v>177</v>
      </c>
      <c r="L11" s="3">
        <v>2026</v>
      </c>
      <c r="M11" s="3" t="s">
        <v>177</v>
      </c>
      <c r="N11" s="3" t="s">
        <v>177</v>
      </c>
      <c r="O11" s="3" t="s">
        <v>177</v>
      </c>
      <c r="P11" s="3">
        <v>26000</v>
      </c>
      <c r="Q11" s="5"/>
      <c r="R11" s="3"/>
      <c r="S11" t="s">
        <v>103</v>
      </c>
      <c r="T11" s="3" t="s">
        <v>178</v>
      </c>
      <c r="U11" s="4">
        <v>46142</v>
      </c>
      <c r="V11" s="4">
        <v>46142</v>
      </c>
      <c r="W11" t="s">
        <v>107</v>
      </c>
      <c r="X11" s="3"/>
      <c r="Y11" s="3"/>
      <c r="Z11" s="3"/>
      <c r="AA11" s="3"/>
      <c r="AB11" s="3">
        <v>4</v>
      </c>
      <c r="AC11" s="3">
        <v>4</v>
      </c>
      <c r="AD11" s="3">
        <v>4</v>
      </c>
      <c r="AE11" s="3" t="s">
        <v>174</v>
      </c>
      <c r="AF11" s="4">
        <v>46204</v>
      </c>
      <c r="AG11" t="s">
        <v>626</v>
      </c>
    </row>
    <row r="12" spans="1:33" x14ac:dyDescent="0.25">
      <c r="A12" s="3">
        <v>2026</v>
      </c>
      <c r="B12" s="4">
        <v>46113</v>
      </c>
      <c r="C12" s="4">
        <v>46203</v>
      </c>
      <c r="D12" t="s">
        <v>83</v>
      </c>
      <c r="E12" s="3" t="s">
        <v>174</v>
      </c>
      <c r="F12" t="s">
        <v>86</v>
      </c>
      <c r="G12" s="3" t="s">
        <v>183</v>
      </c>
      <c r="H12" t="s">
        <v>94</v>
      </c>
      <c r="I12" s="3" t="s">
        <v>184</v>
      </c>
      <c r="J12" t="s">
        <v>99</v>
      </c>
      <c r="K12" s="3" t="s">
        <v>177</v>
      </c>
      <c r="L12" s="3">
        <v>2026</v>
      </c>
      <c r="M12" s="3" t="s">
        <v>177</v>
      </c>
      <c r="N12" s="3" t="s">
        <v>177</v>
      </c>
      <c r="O12" s="3" t="s">
        <v>177</v>
      </c>
      <c r="P12" s="3">
        <v>14396</v>
      </c>
      <c r="Q12" s="5"/>
      <c r="R12" s="3"/>
      <c r="S12" t="s">
        <v>103</v>
      </c>
      <c r="T12" s="3" t="s">
        <v>178</v>
      </c>
      <c r="U12" s="4">
        <v>46064</v>
      </c>
      <c r="V12" s="4">
        <v>46092</v>
      </c>
      <c r="W12" t="s">
        <v>107</v>
      </c>
      <c r="X12" s="3"/>
      <c r="Y12" s="3"/>
      <c r="Z12" s="3"/>
      <c r="AA12" s="3"/>
      <c r="AB12" s="3">
        <v>5</v>
      </c>
      <c r="AC12" s="3">
        <v>5</v>
      </c>
      <c r="AD12" s="3">
        <v>5</v>
      </c>
      <c r="AE12" s="3" t="s">
        <v>174</v>
      </c>
      <c r="AF12" s="4">
        <v>46204</v>
      </c>
      <c r="AG12" t="s">
        <v>626</v>
      </c>
    </row>
    <row r="13" spans="1:33" x14ac:dyDescent="0.25">
      <c r="A13" s="3">
        <v>2026</v>
      </c>
      <c r="B13" s="4">
        <v>46113</v>
      </c>
      <c r="C13" s="4">
        <v>46203</v>
      </c>
      <c r="D13" t="s">
        <v>83</v>
      </c>
      <c r="E13" s="3" t="s">
        <v>174</v>
      </c>
      <c r="F13" t="s">
        <v>86</v>
      </c>
      <c r="G13" s="3" t="s">
        <v>183</v>
      </c>
      <c r="H13" t="s">
        <v>94</v>
      </c>
      <c r="I13" s="3" t="s">
        <v>185</v>
      </c>
      <c r="J13" t="s">
        <v>99</v>
      </c>
      <c r="K13" s="3" t="s">
        <v>177</v>
      </c>
      <c r="L13" s="3">
        <v>2026</v>
      </c>
      <c r="M13" s="3" t="s">
        <v>177</v>
      </c>
      <c r="N13" s="3" t="s">
        <v>177</v>
      </c>
      <c r="O13" s="3" t="s">
        <v>177</v>
      </c>
      <c r="P13" s="3">
        <v>13500</v>
      </c>
      <c r="Q13" s="5"/>
      <c r="R13" s="3"/>
      <c r="S13" t="s">
        <v>103</v>
      </c>
      <c r="T13" s="3" t="s">
        <v>178</v>
      </c>
      <c r="U13" s="4">
        <v>46064</v>
      </c>
      <c r="V13" s="4">
        <v>46092</v>
      </c>
      <c r="W13" t="s">
        <v>107</v>
      </c>
      <c r="X13" s="3"/>
      <c r="Y13" s="3"/>
      <c r="Z13" s="3"/>
      <c r="AA13" s="3"/>
      <c r="AB13" s="3">
        <v>6</v>
      </c>
      <c r="AC13" s="3">
        <v>6</v>
      </c>
      <c r="AD13" s="3">
        <v>6</v>
      </c>
      <c r="AE13" s="3" t="s">
        <v>174</v>
      </c>
      <c r="AF13" s="4">
        <v>46204</v>
      </c>
      <c r="AG13" t="s">
        <v>626</v>
      </c>
    </row>
    <row r="14" spans="1:33" x14ac:dyDescent="0.25">
      <c r="A14" s="3">
        <v>2026</v>
      </c>
      <c r="B14" s="4">
        <v>46113</v>
      </c>
      <c r="C14" s="4">
        <v>46203</v>
      </c>
      <c r="D14" t="s">
        <v>83</v>
      </c>
      <c r="E14" s="3" t="s">
        <v>174</v>
      </c>
      <c r="F14" t="s">
        <v>86</v>
      </c>
      <c r="G14" s="3" t="s">
        <v>183</v>
      </c>
      <c r="H14" t="s">
        <v>94</v>
      </c>
      <c r="I14" s="3" t="s">
        <v>180</v>
      </c>
      <c r="J14" t="s">
        <v>99</v>
      </c>
      <c r="K14" s="3" t="s">
        <v>177</v>
      </c>
      <c r="L14" s="3">
        <v>2026</v>
      </c>
      <c r="M14" s="3" t="s">
        <v>177</v>
      </c>
      <c r="N14" s="3" t="s">
        <v>177</v>
      </c>
      <c r="O14" s="3" t="s">
        <v>177</v>
      </c>
      <c r="P14" s="3">
        <v>20431.03</v>
      </c>
      <c r="Q14" s="5"/>
      <c r="R14" s="3"/>
      <c r="S14" t="s">
        <v>103</v>
      </c>
      <c r="T14" s="3" t="s">
        <v>178</v>
      </c>
      <c r="U14" s="4">
        <v>46064</v>
      </c>
      <c r="V14" s="4">
        <v>46092</v>
      </c>
      <c r="W14" t="s">
        <v>107</v>
      </c>
      <c r="X14" s="3"/>
      <c r="Y14" s="3"/>
      <c r="Z14" s="3"/>
      <c r="AA14" s="3"/>
      <c r="AB14" s="3">
        <v>7</v>
      </c>
      <c r="AC14" s="3">
        <v>7</v>
      </c>
      <c r="AD14" s="3">
        <v>7</v>
      </c>
      <c r="AE14" s="3" t="s">
        <v>174</v>
      </c>
      <c r="AF14" s="4">
        <v>46204</v>
      </c>
      <c r="AG14" t="s">
        <v>626</v>
      </c>
    </row>
    <row r="15" spans="1:33" x14ac:dyDescent="0.25">
      <c r="A15" s="3">
        <v>2026</v>
      </c>
      <c r="B15" s="4">
        <v>46113</v>
      </c>
      <c r="C15" s="4">
        <v>46203</v>
      </c>
      <c r="D15" t="s">
        <v>83</v>
      </c>
      <c r="E15" s="3" t="s">
        <v>174</v>
      </c>
      <c r="F15" t="s">
        <v>86</v>
      </c>
      <c r="G15" s="3" t="s">
        <v>183</v>
      </c>
      <c r="H15" t="s">
        <v>94</v>
      </c>
      <c r="I15" s="3" t="s">
        <v>186</v>
      </c>
      <c r="J15" t="s">
        <v>99</v>
      </c>
      <c r="K15" s="3" t="s">
        <v>177</v>
      </c>
      <c r="L15" s="3">
        <v>2026</v>
      </c>
      <c r="M15" s="3" t="s">
        <v>177</v>
      </c>
      <c r="N15" s="3" t="s">
        <v>177</v>
      </c>
      <c r="O15" s="3" t="s">
        <v>177</v>
      </c>
      <c r="P15" s="3">
        <v>14500</v>
      </c>
      <c r="Q15" s="5"/>
      <c r="R15" s="3"/>
      <c r="S15" t="s">
        <v>103</v>
      </c>
      <c r="T15" s="3" t="s">
        <v>178</v>
      </c>
      <c r="U15" s="4">
        <v>46064</v>
      </c>
      <c r="V15" s="4">
        <v>46092</v>
      </c>
      <c r="W15" t="s">
        <v>107</v>
      </c>
      <c r="X15" s="3"/>
      <c r="Y15" s="3"/>
      <c r="Z15" s="3"/>
      <c r="AA15" s="3"/>
      <c r="AB15" s="3">
        <v>8</v>
      </c>
      <c r="AC15" s="3">
        <v>8</v>
      </c>
      <c r="AD15" s="3">
        <v>8</v>
      </c>
      <c r="AE15" s="3" t="s">
        <v>174</v>
      </c>
      <c r="AF15" s="4">
        <v>46204</v>
      </c>
      <c r="AG15" t="s">
        <v>626</v>
      </c>
    </row>
    <row r="16" spans="1:33" x14ac:dyDescent="0.25">
      <c r="A16" s="3">
        <v>2026</v>
      </c>
      <c r="B16" s="4">
        <v>46113</v>
      </c>
      <c r="C16" s="4">
        <v>46203</v>
      </c>
      <c r="D16" t="s">
        <v>83</v>
      </c>
      <c r="E16" s="3" t="s">
        <v>174</v>
      </c>
      <c r="F16" t="s">
        <v>86</v>
      </c>
      <c r="G16" s="3" t="s">
        <v>183</v>
      </c>
      <c r="H16" t="s">
        <v>94</v>
      </c>
      <c r="I16" s="3" t="s">
        <v>187</v>
      </c>
      <c r="J16" t="s">
        <v>99</v>
      </c>
      <c r="K16" s="3" t="s">
        <v>177</v>
      </c>
      <c r="L16" s="3">
        <v>2026</v>
      </c>
      <c r="M16" s="3" t="s">
        <v>177</v>
      </c>
      <c r="N16" s="3" t="s">
        <v>177</v>
      </c>
      <c r="O16" s="3" t="s">
        <v>177</v>
      </c>
      <c r="P16" s="3">
        <v>18000</v>
      </c>
      <c r="Q16" s="5"/>
      <c r="R16" s="3"/>
      <c r="S16" t="s">
        <v>103</v>
      </c>
      <c r="T16" s="3" t="s">
        <v>178</v>
      </c>
      <c r="U16" s="4">
        <v>46064</v>
      </c>
      <c r="V16" s="4">
        <v>46092</v>
      </c>
      <c r="W16" t="s">
        <v>107</v>
      </c>
      <c r="X16" s="3"/>
      <c r="Y16" s="3"/>
      <c r="Z16" s="3"/>
      <c r="AA16" s="3"/>
      <c r="AB16" s="3">
        <v>9</v>
      </c>
      <c r="AC16" s="3">
        <v>9</v>
      </c>
      <c r="AD16" s="3">
        <v>9</v>
      </c>
      <c r="AE16" s="3" t="s">
        <v>174</v>
      </c>
      <c r="AF16" s="4">
        <v>46204</v>
      </c>
      <c r="AG16" t="s">
        <v>626</v>
      </c>
    </row>
    <row r="17" spans="1:33" x14ac:dyDescent="0.25">
      <c r="A17" s="3">
        <v>2026</v>
      </c>
      <c r="B17" s="4">
        <v>46113</v>
      </c>
      <c r="C17" s="4">
        <v>46203</v>
      </c>
      <c r="D17" t="s">
        <v>83</v>
      </c>
      <c r="E17" s="3" t="s">
        <v>174</v>
      </c>
      <c r="F17" t="s">
        <v>86</v>
      </c>
      <c r="G17" s="3" t="s">
        <v>188</v>
      </c>
      <c r="H17" t="s">
        <v>94</v>
      </c>
      <c r="I17" s="3" t="s">
        <v>189</v>
      </c>
      <c r="J17" t="s">
        <v>99</v>
      </c>
      <c r="K17" s="3" t="s">
        <v>177</v>
      </c>
      <c r="L17" s="3">
        <v>2026</v>
      </c>
      <c r="M17" s="3" t="s">
        <v>177</v>
      </c>
      <c r="N17" s="3" t="s">
        <v>177</v>
      </c>
      <c r="O17" s="3" t="s">
        <v>177</v>
      </c>
      <c r="P17" s="3">
        <v>14000</v>
      </c>
      <c r="Q17" s="5"/>
      <c r="R17" s="3"/>
      <c r="S17" t="s">
        <v>103</v>
      </c>
      <c r="T17" s="3" t="s">
        <v>178</v>
      </c>
      <c r="U17" s="4">
        <v>46064</v>
      </c>
      <c r="V17" s="4">
        <v>46092</v>
      </c>
      <c r="W17" t="s">
        <v>107</v>
      </c>
      <c r="X17" s="3"/>
      <c r="Y17" s="3"/>
      <c r="Z17" s="3"/>
      <c r="AA17" s="3"/>
      <c r="AB17" s="3">
        <v>10</v>
      </c>
      <c r="AC17" s="3">
        <v>10</v>
      </c>
      <c r="AD17" s="3">
        <v>10</v>
      </c>
      <c r="AE17" s="3" t="s">
        <v>174</v>
      </c>
      <c r="AF17" s="4">
        <v>46204</v>
      </c>
      <c r="AG17" t="s">
        <v>626</v>
      </c>
    </row>
    <row r="18" spans="1:33" x14ac:dyDescent="0.25">
      <c r="A18" s="3">
        <v>2026</v>
      </c>
      <c r="B18" s="4">
        <v>46113</v>
      </c>
      <c r="C18" s="4">
        <v>46203</v>
      </c>
      <c r="D18" t="s">
        <v>83</v>
      </c>
      <c r="E18" s="3" t="s">
        <v>174</v>
      </c>
      <c r="F18" t="s">
        <v>86</v>
      </c>
      <c r="G18" s="3" t="s">
        <v>188</v>
      </c>
      <c r="H18" t="s">
        <v>94</v>
      </c>
      <c r="I18" s="3" t="s">
        <v>190</v>
      </c>
      <c r="J18" t="s">
        <v>99</v>
      </c>
      <c r="K18" s="3" t="s">
        <v>177</v>
      </c>
      <c r="L18" s="3">
        <v>2026</v>
      </c>
      <c r="M18" s="3" t="s">
        <v>177</v>
      </c>
      <c r="N18" s="3" t="s">
        <v>177</v>
      </c>
      <c r="O18" s="3" t="s">
        <v>177</v>
      </c>
      <c r="P18" s="3">
        <v>19500</v>
      </c>
      <c r="Q18" s="5"/>
      <c r="R18" s="3"/>
      <c r="S18" t="s">
        <v>103</v>
      </c>
      <c r="T18" s="3" t="s">
        <v>178</v>
      </c>
      <c r="U18" s="4">
        <v>46064</v>
      </c>
      <c r="V18" s="4">
        <v>46092</v>
      </c>
      <c r="W18" t="s">
        <v>107</v>
      </c>
      <c r="X18" s="3"/>
      <c r="Y18" s="3"/>
      <c r="Z18" s="3"/>
      <c r="AA18" s="3"/>
      <c r="AB18" s="3">
        <v>11</v>
      </c>
      <c r="AC18" s="3">
        <v>11</v>
      </c>
      <c r="AD18" s="3">
        <v>11</v>
      </c>
      <c r="AE18" s="3" t="s">
        <v>174</v>
      </c>
      <c r="AF18" s="4">
        <v>46204</v>
      </c>
      <c r="AG18" t="s">
        <v>626</v>
      </c>
    </row>
    <row r="19" spans="1:33" x14ac:dyDescent="0.25">
      <c r="A19" s="3">
        <v>2026</v>
      </c>
      <c r="B19" s="4">
        <v>46113</v>
      </c>
      <c r="C19" s="4">
        <v>46203</v>
      </c>
      <c r="D19" t="s">
        <v>83</v>
      </c>
      <c r="E19" s="3" t="s">
        <v>174</v>
      </c>
      <c r="F19" t="s">
        <v>86</v>
      </c>
      <c r="G19" s="3" t="s">
        <v>183</v>
      </c>
      <c r="H19" t="s">
        <v>94</v>
      </c>
      <c r="I19" s="3" t="s">
        <v>191</v>
      </c>
      <c r="J19" t="s">
        <v>99</v>
      </c>
      <c r="K19" s="3" t="s">
        <v>177</v>
      </c>
      <c r="L19" s="3">
        <v>2026</v>
      </c>
      <c r="M19" s="3" t="s">
        <v>177</v>
      </c>
      <c r="N19" s="3" t="s">
        <v>177</v>
      </c>
      <c r="O19" s="3" t="s">
        <v>177</v>
      </c>
      <c r="P19" s="3">
        <v>12875.72</v>
      </c>
      <c r="Q19" s="5"/>
      <c r="R19" s="3"/>
      <c r="S19" t="s">
        <v>103</v>
      </c>
      <c r="T19" s="3" t="s">
        <v>178</v>
      </c>
      <c r="U19" s="4">
        <v>46064</v>
      </c>
      <c r="V19" s="4">
        <v>46092</v>
      </c>
      <c r="W19" t="s">
        <v>107</v>
      </c>
      <c r="X19" s="3"/>
      <c r="Y19" s="3"/>
      <c r="Z19" s="3"/>
      <c r="AA19" s="3"/>
      <c r="AB19" s="3">
        <v>12</v>
      </c>
      <c r="AC19" s="3">
        <v>12</v>
      </c>
      <c r="AD19" s="3">
        <v>12</v>
      </c>
      <c r="AE19" s="3" t="s">
        <v>174</v>
      </c>
      <c r="AF19" s="4">
        <v>46204</v>
      </c>
      <c r="AG19" t="s">
        <v>626</v>
      </c>
    </row>
    <row r="20" spans="1:33" x14ac:dyDescent="0.25">
      <c r="A20" s="3">
        <v>2026</v>
      </c>
      <c r="B20" s="4">
        <v>46113</v>
      </c>
      <c r="C20" s="4">
        <v>46203</v>
      </c>
      <c r="D20" t="s">
        <v>83</v>
      </c>
      <c r="E20" s="3" t="s">
        <v>174</v>
      </c>
      <c r="F20" t="s">
        <v>86</v>
      </c>
      <c r="G20" s="3" t="s">
        <v>183</v>
      </c>
      <c r="H20" t="s">
        <v>94</v>
      </c>
      <c r="I20" s="3" t="s">
        <v>192</v>
      </c>
      <c r="J20" t="s">
        <v>99</v>
      </c>
      <c r="K20" s="3" t="s">
        <v>177</v>
      </c>
      <c r="L20" s="3">
        <v>2026</v>
      </c>
      <c r="M20" s="3" t="s">
        <v>177</v>
      </c>
      <c r="N20" s="3" t="s">
        <v>177</v>
      </c>
      <c r="O20" s="3" t="s">
        <v>177</v>
      </c>
      <c r="P20" s="3">
        <v>16000</v>
      </c>
      <c r="Q20" s="5"/>
      <c r="R20" s="3"/>
      <c r="S20" t="s">
        <v>103</v>
      </c>
      <c r="T20" s="3" t="s">
        <v>178</v>
      </c>
      <c r="U20" s="4">
        <v>46064</v>
      </c>
      <c r="V20" s="4">
        <v>46092</v>
      </c>
      <c r="W20" t="s">
        <v>107</v>
      </c>
      <c r="X20" s="3"/>
      <c r="Y20" s="3"/>
      <c r="Z20" s="3"/>
      <c r="AA20" s="3"/>
      <c r="AB20" s="3">
        <v>13</v>
      </c>
      <c r="AC20" s="3">
        <v>13</v>
      </c>
      <c r="AD20" s="3">
        <v>13</v>
      </c>
      <c r="AE20" s="3" t="s">
        <v>174</v>
      </c>
      <c r="AF20" s="4">
        <v>46204</v>
      </c>
      <c r="AG20" t="s">
        <v>626</v>
      </c>
    </row>
    <row r="21" spans="1:33" x14ac:dyDescent="0.25">
      <c r="A21" s="3">
        <v>2026</v>
      </c>
      <c r="B21" s="4">
        <v>46113</v>
      </c>
      <c r="C21" s="4">
        <v>46203</v>
      </c>
      <c r="D21" t="s">
        <v>83</v>
      </c>
      <c r="E21" s="3" t="s">
        <v>174</v>
      </c>
      <c r="F21" t="s">
        <v>86</v>
      </c>
      <c r="G21" s="3" t="s">
        <v>183</v>
      </c>
      <c r="H21" t="s">
        <v>94</v>
      </c>
      <c r="I21" s="3" t="s">
        <v>193</v>
      </c>
      <c r="J21" t="s">
        <v>99</v>
      </c>
      <c r="K21" s="3" t="s">
        <v>177</v>
      </c>
      <c r="L21" s="3">
        <v>2026</v>
      </c>
      <c r="M21" s="3" t="s">
        <v>177</v>
      </c>
      <c r="N21" s="3" t="s">
        <v>177</v>
      </c>
      <c r="O21" s="3" t="s">
        <v>177</v>
      </c>
      <c r="P21" s="3">
        <v>25862.07</v>
      </c>
      <c r="Q21" s="5"/>
      <c r="R21" s="3"/>
      <c r="S21" t="s">
        <v>103</v>
      </c>
      <c r="T21" s="3" t="s">
        <v>178</v>
      </c>
      <c r="U21" s="4">
        <v>46064</v>
      </c>
      <c r="V21" s="4">
        <v>46092</v>
      </c>
      <c r="W21" t="s">
        <v>107</v>
      </c>
      <c r="X21" s="3"/>
      <c r="Y21" s="3"/>
      <c r="Z21" s="3"/>
      <c r="AA21" s="3"/>
      <c r="AB21" s="3">
        <v>14</v>
      </c>
      <c r="AC21" s="3">
        <v>14</v>
      </c>
      <c r="AD21" s="3">
        <v>14</v>
      </c>
      <c r="AE21" s="3" t="s">
        <v>174</v>
      </c>
      <c r="AF21" s="4">
        <v>46204</v>
      </c>
      <c r="AG21" t="s">
        <v>626</v>
      </c>
    </row>
    <row r="22" spans="1:33" x14ac:dyDescent="0.25">
      <c r="A22" s="3">
        <v>2026</v>
      </c>
      <c r="B22" s="4">
        <v>46113</v>
      </c>
      <c r="C22" s="4">
        <v>46203</v>
      </c>
      <c r="D22" t="s">
        <v>83</v>
      </c>
      <c r="E22" s="3" t="s">
        <v>174</v>
      </c>
      <c r="F22" t="s">
        <v>86</v>
      </c>
      <c r="G22" s="3" t="s">
        <v>183</v>
      </c>
      <c r="H22" t="s">
        <v>94</v>
      </c>
      <c r="I22" s="3" t="s">
        <v>194</v>
      </c>
      <c r="J22" t="s">
        <v>99</v>
      </c>
      <c r="K22" s="3" t="s">
        <v>177</v>
      </c>
      <c r="L22" s="3">
        <v>2026</v>
      </c>
      <c r="M22" s="3" t="s">
        <v>177</v>
      </c>
      <c r="N22" s="3" t="s">
        <v>177</v>
      </c>
      <c r="O22" s="3" t="s">
        <v>177</v>
      </c>
      <c r="P22" s="3">
        <v>15750</v>
      </c>
      <c r="Q22" s="5"/>
      <c r="R22" s="3"/>
      <c r="S22" t="s">
        <v>103</v>
      </c>
      <c r="T22" s="3" t="s">
        <v>178</v>
      </c>
      <c r="U22" s="4">
        <v>46064</v>
      </c>
      <c r="V22" s="4">
        <v>46092</v>
      </c>
      <c r="W22" t="s">
        <v>107</v>
      </c>
      <c r="X22" s="3"/>
      <c r="Y22" s="3"/>
      <c r="Z22" s="3"/>
      <c r="AA22" s="3"/>
      <c r="AB22" s="3">
        <v>15</v>
      </c>
      <c r="AC22" s="3">
        <v>15</v>
      </c>
      <c r="AD22" s="3">
        <v>15</v>
      </c>
      <c r="AE22" s="3" t="s">
        <v>174</v>
      </c>
      <c r="AF22" s="4">
        <v>46204</v>
      </c>
      <c r="AG22" t="s">
        <v>626</v>
      </c>
    </row>
    <row r="23" spans="1:33" x14ac:dyDescent="0.25">
      <c r="A23" s="3">
        <v>2026</v>
      </c>
      <c r="B23" s="4">
        <v>46113</v>
      </c>
      <c r="C23" s="4">
        <v>46203</v>
      </c>
      <c r="D23" t="s">
        <v>83</v>
      </c>
      <c r="E23" s="3" t="s">
        <v>174</v>
      </c>
      <c r="F23" t="s">
        <v>86</v>
      </c>
      <c r="G23" s="3" t="s">
        <v>183</v>
      </c>
      <c r="H23" t="s">
        <v>94</v>
      </c>
      <c r="I23" s="3" t="s">
        <v>195</v>
      </c>
      <c r="J23" t="s">
        <v>99</v>
      </c>
      <c r="K23" s="3" t="s">
        <v>177</v>
      </c>
      <c r="L23" s="3">
        <v>2026</v>
      </c>
      <c r="M23" s="3" t="s">
        <v>177</v>
      </c>
      <c r="N23" s="3" t="s">
        <v>177</v>
      </c>
      <c r="O23" s="3" t="s">
        <v>177</v>
      </c>
      <c r="P23" s="3">
        <v>13500</v>
      </c>
      <c r="Q23" s="5"/>
      <c r="R23" s="3"/>
      <c r="S23" t="s">
        <v>103</v>
      </c>
      <c r="T23" s="3" t="s">
        <v>178</v>
      </c>
      <c r="U23" s="4">
        <v>46064</v>
      </c>
      <c r="V23" s="4">
        <v>46092</v>
      </c>
      <c r="W23" t="s">
        <v>107</v>
      </c>
      <c r="X23" s="3"/>
      <c r="Y23" s="3"/>
      <c r="Z23" s="3"/>
      <c r="AA23" s="3"/>
      <c r="AB23" s="3">
        <v>16</v>
      </c>
      <c r="AC23" s="3">
        <v>16</v>
      </c>
      <c r="AD23" s="3">
        <v>16</v>
      </c>
      <c r="AE23" s="3" t="s">
        <v>174</v>
      </c>
      <c r="AF23" s="4">
        <v>46204</v>
      </c>
      <c r="AG23" t="s">
        <v>626</v>
      </c>
    </row>
    <row r="24" spans="1:33" x14ac:dyDescent="0.25">
      <c r="A24" s="3">
        <v>2026</v>
      </c>
      <c r="B24" s="4">
        <v>46113</v>
      </c>
      <c r="C24" s="4">
        <v>46203</v>
      </c>
      <c r="D24" t="s">
        <v>83</v>
      </c>
      <c r="E24" s="3" t="s">
        <v>174</v>
      </c>
      <c r="F24" t="s">
        <v>86</v>
      </c>
      <c r="G24" s="3" t="s">
        <v>183</v>
      </c>
      <c r="H24" t="s">
        <v>94</v>
      </c>
      <c r="I24" s="3" t="s">
        <v>196</v>
      </c>
      <c r="J24" t="s">
        <v>99</v>
      </c>
      <c r="K24" s="3" t="s">
        <v>177</v>
      </c>
      <c r="L24" s="3">
        <v>2026</v>
      </c>
      <c r="M24" s="3" t="s">
        <v>177</v>
      </c>
      <c r="N24" s="3" t="s">
        <v>177</v>
      </c>
      <c r="O24" s="3" t="s">
        <v>177</v>
      </c>
      <c r="P24" s="3">
        <v>10000</v>
      </c>
      <c r="Q24" s="5"/>
      <c r="R24" s="3"/>
      <c r="S24" t="s">
        <v>103</v>
      </c>
      <c r="T24" s="3" t="s">
        <v>178</v>
      </c>
      <c r="U24" s="4">
        <v>46064</v>
      </c>
      <c r="V24" s="4">
        <v>46092</v>
      </c>
      <c r="W24" t="s">
        <v>107</v>
      </c>
      <c r="X24" s="3"/>
      <c r="Y24" s="3"/>
      <c r="Z24" s="3"/>
      <c r="AA24" s="3"/>
      <c r="AB24" s="3">
        <v>17</v>
      </c>
      <c r="AC24" s="3">
        <v>17</v>
      </c>
      <c r="AD24" s="3">
        <v>17</v>
      </c>
      <c r="AE24" s="3" t="s">
        <v>174</v>
      </c>
      <c r="AF24" s="4">
        <v>46204</v>
      </c>
      <c r="AG24" t="s">
        <v>626</v>
      </c>
    </row>
    <row r="25" spans="1:33" x14ac:dyDescent="0.25">
      <c r="A25" s="3">
        <v>2026</v>
      </c>
      <c r="B25" s="4">
        <v>46113</v>
      </c>
      <c r="C25" s="4">
        <v>46203</v>
      </c>
      <c r="D25" t="s">
        <v>83</v>
      </c>
      <c r="E25" s="3" t="s">
        <v>174</v>
      </c>
      <c r="F25" t="s">
        <v>86</v>
      </c>
      <c r="G25" s="3" t="s">
        <v>183</v>
      </c>
      <c r="H25" t="s">
        <v>94</v>
      </c>
      <c r="I25" s="3" t="s">
        <v>197</v>
      </c>
      <c r="J25" t="s">
        <v>99</v>
      </c>
      <c r="K25" s="3" t="s">
        <v>177</v>
      </c>
      <c r="L25" s="3">
        <v>2026</v>
      </c>
      <c r="M25" s="3" t="s">
        <v>177</v>
      </c>
      <c r="N25" s="3" t="s">
        <v>177</v>
      </c>
      <c r="O25" s="3" t="s">
        <v>177</v>
      </c>
      <c r="P25" s="3">
        <v>14750</v>
      </c>
      <c r="Q25" s="5"/>
      <c r="R25" s="3"/>
      <c r="S25" t="s">
        <v>103</v>
      </c>
      <c r="T25" s="3" t="s">
        <v>178</v>
      </c>
      <c r="U25" s="4">
        <v>46064</v>
      </c>
      <c r="V25" s="4">
        <v>46092</v>
      </c>
      <c r="W25" t="s">
        <v>107</v>
      </c>
      <c r="X25" s="3"/>
      <c r="Y25" s="3"/>
      <c r="Z25" s="3"/>
      <c r="AA25" s="3"/>
      <c r="AB25" s="3">
        <v>18</v>
      </c>
      <c r="AC25" s="3">
        <v>18</v>
      </c>
      <c r="AD25" s="3">
        <v>18</v>
      </c>
      <c r="AE25" s="3" t="s">
        <v>174</v>
      </c>
      <c r="AF25" s="4">
        <v>46204</v>
      </c>
      <c r="AG25" t="s">
        <v>626</v>
      </c>
    </row>
    <row r="26" spans="1:33" x14ac:dyDescent="0.25">
      <c r="A26" s="3">
        <v>2026</v>
      </c>
      <c r="B26" s="4">
        <v>46113</v>
      </c>
      <c r="C26" s="4">
        <v>46203</v>
      </c>
      <c r="D26" t="s">
        <v>83</v>
      </c>
      <c r="E26" s="3" t="s">
        <v>174</v>
      </c>
      <c r="F26" t="s">
        <v>86</v>
      </c>
      <c r="G26" s="3" t="s">
        <v>183</v>
      </c>
      <c r="H26" t="s">
        <v>94</v>
      </c>
      <c r="I26" s="3" t="s">
        <v>198</v>
      </c>
      <c r="J26" t="s">
        <v>99</v>
      </c>
      <c r="K26" s="3" t="s">
        <v>177</v>
      </c>
      <c r="L26" s="3">
        <v>2026</v>
      </c>
      <c r="M26" s="3" t="s">
        <v>177</v>
      </c>
      <c r="N26" s="3" t="s">
        <v>177</v>
      </c>
      <c r="O26" s="3" t="s">
        <v>177</v>
      </c>
      <c r="P26" s="3">
        <v>13793.1</v>
      </c>
      <c r="Q26" s="5"/>
      <c r="R26" s="3"/>
      <c r="S26" t="s">
        <v>103</v>
      </c>
      <c r="T26" s="3" t="s">
        <v>178</v>
      </c>
      <c r="U26" s="4">
        <v>46064</v>
      </c>
      <c r="V26" s="4">
        <v>46092</v>
      </c>
      <c r="W26" t="s">
        <v>107</v>
      </c>
      <c r="X26" s="3"/>
      <c r="Y26" s="3"/>
      <c r="Z26" s="3"/>
      <c r="AA26" s="3"/>
      <c r="AB26" s="3">
        <v>19</v>
      </c>
      <c r="AC26" s="3">
        <v>19</v>
      </c>
      <c r="AD26" s="3">
        <v>19</v>
      </c>
      <c r="AE26" s="3" t="s">
        <v>174</v>
      </c>
      <c r="AF26" s="4">
        <v>46204</v>
      </c>
      <c r="AG26" t="s">
        <v>626</v>
      </c>
    </row>
    <row r="27" spans="1:33" x14ac:dyDescent="0.25">
      <c r="A27" s="3">
        <v>2026</v>
      </c>
      <c r="B27" s="4">
        <v>46113</v>
      </c>
      <c r="C27" s="4">
        <v>46203</v>
      </c>
      <c r="D27" t="s">
        <v>83</v>
      </c>
      <c r="E27" s="3" t="s">
        <v>174</v>
      </c>
      <c r="F27" t="s">
        <v>86</v>
      </c>
      <c r="G27" s="3" t="s">
        <v>183</v>
      </c>
      <c r="H27" t="s">
        <v>94</v>
      </c>
      <c r="I27" s="3" t="s">
        <v>199</v>
      </c>
      <c r="J27" t="s">
        <v>99</v>
      </c>
      <c r="K27" s="3" t="s">
        <v>177</v>
      </c>
      <c r="L27" s="3">
        <v>2026</v>
      </c>
      <c r="M27" s="3" t="s">
        <v>177</v>
      </c>
      <c r="N27" s="3" t="s">
        <v>177</v>
      </c>
      <c r="O27" s="3" t="s">
        <v>177</v>
      </c>
      <c r="P27" s="3">
        <v>30172.41</v>
      </c>
      <c r="Q27" s="5"/>
      <c r="R27" s="3"/>
      <c r="S27" t="s">
        <v>103</v>
      </c>
      <c r="T27" s="3" t="s">
        <v>178</v>
      </c>
      <c r="U27" s="4">
        <v>46064</v>
      </c>
      <c r="V27" s="4">
        <v>46092</v>
      </c>
      <c r="W27" t="s">
        <v>107</v>
      </c>
      <c r="X27" s="3"/>
      <c r="Y27" s="3"/>
      <c r="Z27" s="3"/>
      <c r="AA27" s="3"/>
      <c r="AB27" s="3">
        <v>20</v>
      </c>
      <c r="AC27" s="3">
        <v>20</v>
      </c>
      <c r="AD27" s="3">
        <v>20</v>
      </c>
      <c r="AE27" s="3" t="s">
        <v>174</v>
      </c>
      <c r="AF27" s="4">
        <v>46204</v>
      </c>
      <c r="AG27" t="s">
        <v>626</v>
      </c>
    </row>
    <row r="28" spans="1:33" x14ac:dyDescent="0.25">
      <c r="A28" s="3">
        <v>2026</v>
      </c>
      <c r="B28" s="4">
        <v>46113</v>
      </c>
      <c r="C28" s="4">
        <v>46203</v>
      </c>
      <c r="D28" t="s">
        <v>83</v>
      </c>
      <c r="E28" s="3" t="s">
        <v>174</v>
      </c>
      <c r="F28" t="s">
        <v>86</v>
      </c>
      <c r="G28" s="3" t="s">
        <v>183</v>
      </c>
      <c r="H28" t="s">
        <v>94</v>
      </c>
      <c r="I28" s="3" t="s">
        <v>200</v>
      </c>
      <c r="J28" t="s">
        <v>99</v>
      </c>
      <c r="K28" s="3" t="s">
        <v>177</v>
      </c>
      <c r="L28" s="3">
        <v>2026</v>
      </c>
      <c r="M28" s="3" t="s">
        <v>177</v>
      </c>
      <c r="N28" s="3" t="s">
        <v>177</v>
      </c>
      <c r="O28" s="3" t="s">
        <v>177</v>
      </c>
      <c r="P28" s="3">
        <v>21000</v>
      </c>
      <c r="Q28" s="5"/>
      <c r="R28" s="3"/>
      <c r="S28" t="s">
        <v>103</v>
      </c>
      <c r="T28" s="3" t="s">
        <v>178</v>
      </c>
      <c r="U28" s="4">
        <v>46064</v>
      </c>
      <c r="V28" s="4">
        <v>46092</v>
      </c>
      <c r="W28" t="s">
        <v>107</v>
      </c>
      <c r="X28" s="3"/>
      <c r="Y28" s="3"/>
      <c r="Z28" s="3"/>
      <c r="AA28" s="3"/>
      <c r="AB28" s="3">
        <v>21</v>
      </c>
      <c r="AC28" s="3">
        <v>21</v>
      </c>
      <c r="AD28" s="3">
        <v>21</v>
      </c>
      <c r="AE28" s="3" t="s">
        <v>174</v>
      </c>
      <c r="AF28" s="4">
        <v>46204</v>
      </c>
      <c r="AG28" t="s">
        <v>626</v>
      </c>
    </row>
    <row r="29" spans="1:33" x14ac:dyDescent="0.25">
      <c r="A29" s="3">
        <v>2026</v>
      </c>
      <c r="B29" s="4">
        <v>46113</v>
      </c>
      <c r="C29" s="4">
        <v>46203</v>
      </c>
      <c r="D29" t="s">
        <v>83</v>
      </c>
      <c r="E29" s="3" t="s">
        <v>174</v>
      </c>
      <c r="F29" t="s">
        <v>86</v>
      </c>
      <c r="G29" s="3" t="s">
        <v>188</v>
      </c>
      <c r="H29" t="s">
        <v>94</v>
      </c>
      <c r="I29" s="3" t="s">
        <v>201</v>
      </c>
      <c r="J29" t="s">
        <v>99</v>
      </c>
      <c r="K29" s="3" t="s">
        <v>177</v>
      </c>
      <c r="L29" s="3">
        <v>2026</v>
      </c>
      <c r="M29" s="3" t="s">
        <v>177</v>
      </c>
      <c r="N29" s="3" t="s">
        <v>177</v>
      </c>
      <c r="O29" s="3" t="s">
        <v>177</v>
      </c>
      <c r="P29" s="3">
        <v>6455.52</v>
      </c>
      <c r="Q29" s="5"/>
      <c r="R29" s="3"/>
      <c r="S29" t="s">
        <v>103</v>
      </c>
      <c r="T29" s="3" t="s">
        <v>178</v>
      </c>
      <c r="U29" s="4">
        <v>46064</v>
      </c>
      <c r="V29" s="4">
        <v>46092</v>
      </c>
      <c r="W29" t="s">
        <v>107</v>
      </c>
      <c r="X29" s="3"/>
      <c r="Y29" s="3"/>
      <c r="Z29" s="3"/>
      <c r="AA29" s="3"/>
      <c r="AB29" s="3">
        <v>22</v>
      </c>
      <c r="AC29" s="3">
        <v>22</v>
      </c>
      <c r="AD29" s="3">
        <v>22</v>
      </c>
      <c r="AE29" s="3" t="s">
        <v>174</v>
      </c>
      <c r="AF29" s="4">
        <v>46204</v>
      </c>
      <c r="AG29" t="s">
        <v>626</v>
      </c>
    </row>
    <row r="30" spans="1:33" x14ac:dyDescent="0.25">
      <c r="A30" s="3">
        <v>2026</v>
      </c>
      <c r="B30" s="4">
        <v>46113</v>
      </c>
      <c r="C30" s="4">
        <v>46203</v>
      </c>
      <c r="D30" t="s">
        <v>83</v>
      </c>
      <c r="E30" s="3" t="s">
        <v>174</v>
      </c>
      <c r="F30" t="s">
        <v>86</v>
      </c>
      <c r="G30" s="3" t="s">
        <v>183</v>
      </c>
      <c r="H30" t="s">
        <v>94</v>
      </c>
      <c r="I30" s="3" t="s">
        <v>202</v>
      </c>
      <c r="J30" t="s">
        <v>99</v>
      </c>
      <c r="K30" s="3" t="s">
        <v>177</v>
      </c>
      <c r="L30" s="3">
        <v>2026</v>
      </c>
      <c r="M30" s="3" t="s">
        <v>177</v>
      </c>
      <c r="N30" s="3" t="s">
        <v>177</v>
      </c>
      <c r="O30" s="3" t="s">
        <v>177</v>
      </c>
      <c r="P30" s="3">
        <v>10800</v>
      </c>
      <c r="Q30" s="5"/>
      <c r="R30" s="3"/>
      <c r="S30" t="s">
        <v>103</v>
      </c>
      <c r="T30" s="3" t="s">
        <v>178</v>
      </c>
      <c r="U30" s="4">
        <v>46064</v>
      </c>
      <c r="V30" s="4">
        <v>46092</v>
      </c>
      <c r="W30" t="s">
        <v>107</v>
      </c>
      <c r="X30" s="3"/>
      <c r="Y30" s="3"/>
      <c r="Z30" s="3"/>
      <c r="AA30" s="3"/>
      <c r="AB30" s="3">
        <v>23</v>
      </c>
      <c r="AC30" s="3">
        <v>23</v>
      </c>
      <c r="AD30" s="3">
        <v>23</v>
      </c>
      <c r="AE30" s="3" t="s">
        <v>174</v>
      </c>
      <c r="AF30" s="4">
        <v>46204</v>
      </c>
      <c r="AG30" t="s">
        <v>626</v>
      </c>
    </row>
    <row r="31" spans="1:33" x14ac:dyDescent="0.25">
      <c r="A31" s="3">
        <v>2026</v>
      </c>
      <c r="B31" s="4">
        <v>46113</v>
      </c>
      <c r="C31" s="4">
        <v>46203</v>
      </c>
      <c r="D31" t="s">
        <v>83</v>
      </c>
      <c r="E31" s="3" t="s">
        <v>174</v>
      </c>
      <c r="F31" t="s">
        <v>86</v>
      </c>
      <c r="G31" s="3" t="s">
        <v>183</v>
      </c>
      <c r="H31" t="s">
        <v>94</v>
      </c>
      <c r="I31" s="3" t="s">
        <v>203</v>
      </c>
      <c r="J31" t="s">
        <v>99</v>
      </c>
      <c r="K31" s="3" t="s">
        <v>177</v>
      </c>
      <c r="L31" s="3">
        <v>2026</v>
      </c>
      <c r="M31" s="3" t="s">
        <v>177</v>
      </c>
      <c r="N31" s="3" t="s">
        <v>177</v>
      </c>
      <c r="O31" s="3" t="s">
        <v>177</v>
      </c>
      <c r="P31" s="3">
        <v>12931.0345</v>
      </c>
      <c r="Q31" s="5"/>
      <c r="R31" s="3"/>
      <c r="S31" t="s">
        <v>103</v>
      </c>
      <c r="T31" s="3" t="s">
        <v>178</v>
      </c>
      <c r="U31" s="4">
        <v>46064</v>
      </c>
      <c r="V31" s="4">
        <v>46092</v>
      </c>
      <c r="W31" t="s">
        <v>107</v>
      </c>
      <c r="X31" s="3"/>
      <c r="Y31" s="3"/>
      <c r="Z31" s="3"/>
      <c r="AA31" s="3"/>
      <c r="AB31" s="3">
        <v>24</v>
      </c>
      <c r="AC31" s="3">
        <v>24</v>
      </c>
      <c r="AD31" s="3">
        <v>24</v>
      </c>
      <c r="AE31" s="3" t="s">
        <v>174</v>
      </c>
      <c r="AF31" s="4">
        <v>46204</v>
      </c>
      <c r="AG31" t="s">
        <v>626</v>
      </c>
    </row>
    <row r="32" spans="1:33" x14ac:dyDescent="0.25">
      <c r="A32" s="3">
        <v>2026</v>
      </c>
      <c r="B32" s="4">
        <v>46113</v>
      </c>
      <c r="C32" s="4">
        <v>46203</v>
      </c>
      <c r="D32" t="s">
        <v>83</v>
      </c>
      <c r="E32" s="3" t="s">
        <v>174</v>
      </c>
      <c r="F32" t="s">
        <v>86</v>
      </c>
      <c r="G32" s="3" t="s">
        <v>183</v>
      </c>
      <c r="H32" t="s">
        <v>94</v>
      </c>
      <c r="I32" s="3" t="s">
        <v>204</v>
      </c>
      <c r="J32" t="s">
        <v>99</v>
      </c>
      <c r="K32" s="3" t="s">
        <v>177</v>
      </c>
      <c r="L32" s="3">
        <v>2026</v>
      </c>
      <c r="M32" s="3" t="s">
        <v>177</v>
      </c>
      <c r="N32" s="3" t="s">
        <v>177</v>
      </c>
      <c r="O32" s="3" t="s">
        <v>177</v>
      </c>
      <c r="P32" s="3">
        <v>16335.13</v>
      </c>
      <c r="Q32" s="5"/>
      <c r="R32" s="3"/>
      <c r="S32" t="s">
        <v>103</v>
      </c>
      <c r="T32" s="3" t="s">
        <v>178</v>
      </c>
      <c r="U32" s="4">
        <v>46064</v>
      </c>
      <c r="V32" s="4">
        <v>46092</v>
      </c>
      <c r="W32" t="s">
        <v>107</v>
      </c>
      <c r="X32" s="3"/>
      <c r="Y32" s="3"/>
      <c r="Z32" s="3"/>
      <c r="AA32" s="3"/>
      <c r="AB32" s="3">
        <v>25</v>
      </c>
      <c r="AC32" s="3">
        <v>25</v>
      </c>
      <c r="AD32" s="3">
        <v>25</v>
      </c>
      <c r="AE32" s="3" t="s">
        <v>174</v>
      </c>
      <c r="AF32" s="4">
        <v>46204</v>
      </c>
      <c r="AG32" t="s">
        <v>626</v>
      </c>
    </row>
    <row r="33" spans="1:33" x14ac:dyDescent="0.25">
      <c r="A33" s="3">
        <v>2026</v>
      </c>
      <c r="B33" s="4">
        <v>46113</v>
      </c>
      <c r="C33" s="4">
        <v>46203</v>
      </c>
      <c r="D33" t="s">
        <v>83</v>
      </c>
      <c r="E33" s="3" t="s">
        <v>174</v>
      </c>
      <c r="F33" t="s">
        <v>86</v>
      </c>
      <c r="G33" s="3" t="s">
        <v>183</v>
      </c>
      <c r="H33" t="s">
        <v>94</v>
      </c>
      <c r="I33" s="3" t="s">
        <v>205</v>
      </c>
      <c r="J33" t="s">
        <v>99</v>
      </c>
      <c r="K33" s="3" t="s">
        <v>177</v>
      </c>
      <c r="L33" s="3">
        <v>2026</v>
      </c>
      <c r="M33" s="3" t="s">
        <v>177</v>
      </c>
      <c r="N33" s="3" t="s">
        <v>177</v>
      </c>
      <c r="O33" s="3" t="s">
        <v>177</v>
      </c>
      <c r="P33" s="3">
        <v>33620.69</v>
      </c>
      <c r="Q33" s="5"/>
      <c r="R33" s="3"/>
      <c r="S33" t="s">
        <v>103</v>
      </c>
      <c r="T33" s="3" t="s">
        <v>178</v>
      </c>
      <c r="U33" s="4">
        <v>46064</v>
      </c>
      <c r="V33" s="4">
        <v>46092</v>
      </c>
      <c r="W33" t="s">
        <v>107</v>
      </c>
      <c r="X33" s="3"/>
      <c r="Y33" s="3"/>
      <c r="Z33" s="3"/>
      <c r="AA33" s="3"/>
      <c r="AB33" s="3">
        <v>26</v>
      </c>
      <c r="AC33" s="3">
        <v>26</v>
      </c>
      <c r="AD33" s="3">
        <v>26</v>
      </c>
      <c r="AE33" s="3" t="s">
        <v>174</v>
      </c>
      <c r="AF33" s="4">
        <v>46204</v>
      </c>
      <c r="AG33" t="s">
        <v>626</v>
      </c>
    </row>
    <row r="34" spans="1:33" x14ac:dyDescent="0.25">
      <c r="A34" s="3">
        <v>2026</v>
      </c>
      <c r="B34" s="4">
        <v>46113</v>
      </c>
      <c r="C34" s="4">
        <v>46203</v>
      </c>
      <c r="D34" t="s">
        <v>83</v>
      </c>
      <c r="E34" s="3" t="s">
        <v>174</v>
      </c>
      <c r="F34" t="s">
        <v>86</v>
      </c>
      <c r="G34" s="3" t="s">
        <v>188</v>
      </c>
      <c r="H34" t="s">
        <v>94</v>
      </c>
      <c r="I34" s="3" t="s">
        <v>206</v>
      </c>
      <c r="J34" t="s">
        <v>99</v>
      </c>
      <c r="K34" s="3" t="s">
        <v>177</v>
      </c>
      <c r="L34" s="3">
        <v>2026</v>
      </c>
      <c r="M34" s="3" t="s">
        <v>177</v>
      </c>
      <c r="N34" s="3" t="s">
        <v>177</v>
      </c>
      <c r="O34" s="3" t="s">
        <v>177</v>
      </c>
      <c r="P34" s="3">
        <v>12931.03</v>
      </c>
      <c r="Q34" s="5"/>
      <c r="R34" s="3"/>
      <c r="S34" t="s">
        <v>103</v>
      </c>
      <c r="T34" s="3" t="s">
        <v>178</v>
      </c>
      <c r="U34" s="4">
        <v>46064</v>
      </c>
      <c r="V34" s="4">
        <v>46092</v>
      </c>
      <c r="W34" t="s">
        <v>107</v>
      </c>
      <c r="X34" s="3"/>
      <c r="Y34" s="3"/>
      <c r="Z34" s="3"/>
      <c r="AA34" s="3"/>
      <c r="AB34" s="3">
        <v>27</v>
      </c>
      <c r="AC34" s="3">
        <v>27</v>
      </c>
      <c r="AD34" s="3">
        <v>27</v>
      </c>
      <c r="AE34" s="3" t="s">
        <v>174</v>
      </c>
      <c r="AF34" s="4">
        <v>46204</v>
      </c>
      <c r="AG34" t="s">
        <v>626</v>
      </c>
    </row>
    <row r="35" spans="1:33" x14ac:dyDescent="0.25">
      <c r="A35" s="3">
        <v>2026</v>
      </c>
      <c r="B35" s="4">
        <v>46113</v>
      </c>
      <c r="C35" s="4">
        <v>46203</v>
      </c>
      <c r="D35" t="s">
        <v>83</v>
      </c>
      <c r="E35" s="3" t="s">
        <v>174</v>
      </c>
      <c r="F35" t="s">
        <v>86</v>
      </c>
      <c r="G35" s="3" t="s">
        <v>188</v>
      </c>
      <c r="H35" t="s">
        <v>94</v>
      </c>
      <c r="I35" s="3" t="s">
        <v>207</v>
      </c>
      <c r="J35" t="s">
        <v>99</v>
      </c>
      <c r="K35" s="3" t="s">
        <v>177</v>
      </c>
      <c r="L35" s="3">
        <v>2026</v>
      </c>
      <c r="M35" s="3" t="s">
        <v>177</v>
      </c>
      <c r="N35" s="3" t="s">
        <v>177</v>
      </c>
      <c r="O35" s="3" t="s">
        <v>177</v>
      </c>
      <c r="P35" s="3">
        <v>17500</v>
      </c>
      <c r="Q35" s="5"/>
      <c r="R35" s="3"/>
      <c r="S35" t="s">
        <v>103</v>
      </c>
      <c r="T35" s="3" t="s">
        <v>178</v>
      </c>
      <c r="U35" s="4">
        <v>46064</v>
      </c>
      <c r="V35" s="4">
        <v>46092</v>
      </c>
      <c r="W35" t="s">
        <v>107</v>
      </c>
      <c r="X35" s="3"/>
      <c r="Y35" s="3"/>
      <c r="Z35" s="3"/>
      <c r="AA35" s="3"/>
      <c r="AB35" s="3">
        <v>28</v>
      </c>
      <c r="AC35" s="3">
        <v>28</v>
      </c>
      <c r="AD35" s="3">
        <v>28</v>
      </c>
      <c r="AE35" s="3" t="s">
        <v>174</v>
      </c>
      <c r="AF35" s="4">
        <v>46204</v>
      </c>
      <c r="AG35" t="s">
        <v>626</v>
      </c>
    </row>
    <row r="36" spans="1:33" x14ac:dyDescent="0.25">
      <c r="A36" s="3">
        <v>2026</v>
      </c>
      <c r="B36" s="4">
        <v>46113</v>
      </c>
      <c r="C36" s="4">
        <v>46203</v>
      </c>
      <c r="D36" t="s">
        <v>83</v>
      </c>
      <c r="E36" s="3" t="s">
        <v>174</v>
      </c>
      <c r="F36" t="s">
        <v>86</v>
      </c>
      <c r="G36" s="3" t="s">
        <v>188</v>
      </c>
      <c r="H36" t="s">
        <v>94</v>
      </c>
      <c r="I36" s="3" t="s">
        <v>208</v>
      </c>
      <c r="J36" t="s">
        <v>99</v>
      </c>
      <c r="K36" s="3" t="s">
        <v>177</v>
      </c>
      <c r="L36" s="3">
        <v>2026</v>
      </c>
      <c r="M36" s="3" t="s">
        <v>177</v>
      </c>
      <c r="N36" s="3" t="s">
        <v>177</v>
      </c>
      <c r="O36" s="3" t="s">
        <v>177</v>
      </c>
      <c r="P36" s="3">
        <v>25580</v>
      </c>
      <c r="Q36" s="5"/>
      <c r="R36" s="3"/>
      <c r="S36" t="s">
        <v>103</v>
      </c>
      <c r="T36" s="3" t="s">
        <v>178</v>
      </c>
      <c r="U36" s="4">
        <v>46064</v>
      </c>
      <c r="V36" s="4">
        <v>46092</v>
      </c>
      <c r="W36" t="s">
        <v>107</v>
      </c>
      <c r="X36" s="3"/>
      <c r="Y36" s="3"/>
      <c r="Z36" s="3"/>
      <c r="AA36" s="3"/>
      <c r="AB36" s="3">
        <v>29</v>
      </c>
      <c r="AC36" s="3">
        <v>29</v>
      </c>
      <c r="AD36" s="3">
        <v>29</v>
      </c>
      <c r="AE36" s="3" t="s">
        <v>174</v>
      </c>
      <c r="AF36" s="4">
        <v>46204</v>
      </c>
      <c r="AG36" t="s">
        <v>626</v>
      </c>
    </row>
    <row r="37" spans="1:33" x14ac:dyDescent="0.25">
      <c r="A37" s="3">
        <v>2026</v>
      </c>
      <c r="B37" s="4">
        <v>46113</v>
      </c>
      <c r="C37" s="4">
        <v>46203</v>
      </c>
      <c r="D37" t="s">
        <v>83</v>
      </c>
      <c r="E37" s="3" t="s">
        <v>174</v>
      </c>
      <c r="F37" t="s">
        <v>86</v>
      </c>
      <c r="G37" s="3" t="s">
        <v>183</v>
      </c>
      <c r="H37" t="s">
        <v>94</v>
      </c>
      <c r="I37" s="3" t="s">
        <v>209</v>
      </c>
      <c r="J37" t="s">
        <v>99</v>
      </c>
      <c r="K37" s="3" t="s">
        <v>177</v>
      </c>
      <c r="L37" s="3">
        <v>2026</v>
      </c>
      <c r="M37" s="3" t="s">
        <v>177</v>
      </c>
      <c r="N37" s="3" t="s">
        <v>177</v>
      </c>
      <c r="O37" s="3" t="s">
        <v>177</v>
      </c>
      <c r="P37" s="3">
        <v>10000</v>
      </c>
      <c r="Q37" s="5"/>
      <c r="R37" s="3"/>
      <c r="S37" t="s">
        <v>103</v>
      </c>
      <c r="T37" s="3" t="s">
        <v>178</v>
      </c>
      <c r="U37" s="4">
        <v>46064</v>
      </c>
      <c r="V37" s="4">
        <v>46092</v>
      </c>
      <c r="W37" t="s">
        <v>107</v>
      </c>
      <c r="X37" s="3"/>
      <c r="Y37" s="3"/>
      <c r="Z37" s="3"/>
      <c r="AA37" s="3"/>
      <c r="AB37" s="3">
        <v>30</v>
      </c>
      <c r="AC37" s="3">
        <v>30</v>
      </c>
      <c r="AD37" s="3">
        <v>30</v>
      </c>
      <c r="AE37" s="3" t="s">
        <v>174</v>
      </c>
      <c r="AF37" s="4">
        <v>46204</v>
      </c>
      <c r="AG37" t="s">
        <v>626</v>
      </c>
    </row>
    <row r="38" spans="1:33" x14ac:dyDescent="0.25">
      <c r="A38" s="3">
        <v>2026</v>
      </c>
      <c r="B38" s="4">
        <v>46113</v>
      </c>
      <c r="C38" s="4">
        <v>46203</v>
      </c>
      <c r="D38" t="s">
        <v>83</v>
      </c>
      <c r="E38" s="3" t="s">
        <v>174</v>
      </c>
      <c r="F38" t="s">
        <v>86</v>
      </c>
      <c r="G38" s="3" t="s">
        <v>183</v>
      </c>
      <c r="H38" t="s">
        <v>94</v>
      </c>
      <c r="I38" s="3" t="s">
        <v>210</v>
      </c>
      <c r="J38" t="s">
        <v>99</v>
      </c>
      <c r="K38" s="3" t="s">
        <v>177</v>
      </c>
      <c r="L38" s="3">
        <v>2026</v>
      </c>
      <c r="M38" s="3" t="s">
        <v>177</v>
      </c>
      <c r="N38" s="3" t="s">
        <v>177</v>
      </c>
      <c r="O38" s="3" t="s">
        <v>177</v>
      </c>
      <c r="P38" s="3">
        <v>13500</v>
      </c>
      <c r="Q38" s="5"/>
      <c r="R38" s="3"/>
      <c r="S38" t="s">
        <v>103</v>
      </c>
      <c r="T38" s="3" t="s">
        <v>178</v>
      </c>
      <c r="U38" s="4">
        <v>46064</v>
      </c>
      <c r="V38" s="4">
        <v>46092</v>
      </c>
      <c r="W38" t="s">
        <v>107</v>
      </c>
      <c r="X38" s="3"/>
      <c r="Y38" s="3"/>
      <c r="Z38" s="3"/>
      <c r="AA38" s="3"/>
      <c r="AB38" s="3">
        <v>31</v>
      </c>
      <c r="AC38" s="3">
        <v>31</v>
      </c>
      <c r="AD38" s="3">
        <v>31</v>
      </c>
      <c r="AE38" s="3" t="s">
        <v>174</v>
      </c>
      <c r="AF38" s="4">
        <v>46204</v>
      </c>
      <c r="AG38" t="s">
        <v>626</v>
      </c>
    </row>
    <row r="39" spans="1:33" x14ac:dyDescent="0.25">
      <c r="A39" s="3">
        <v>2026</v>
      </c>
      <c r="B39" s="4">
        <v>46113</v>
      </c>
      <c r="C39" s="4">
        <v>46203</v>
      </c>
      <c r="D39" t="s">
        <v>83</v>
      </c>
      <c r="E39" s="3" t="s">
        <v>174</v>
      </c>
      <c r="F39" t="s">
        <v>86</v>
      </c>
      <c r="G39" s="3" t="s">
        <v>183</v>
      </c>
      <c r="H39" t="s">
        <v>94</v>
      </c>
      <c r="I39" s="6" t="s">
        <v>211</v>
      </c>
      <c r="J39" t="s">
        <v>99</v>
      </c>
      <c r="K39" s="3" t="s">
        <v>177</v>
      </c>
      <c r="L39" s="3">
        <v>2026</v>
      </c>
      <c r="M39" s="3" t="s">
        <v>177</v>
      </c>
      <c r="N39" s="3" t="s">
        <v>177</v>
      </c>
      <c r="O39" s="3" t="s">
        <v>177</v>
      </c>
      <c r="P39" s="3">
        <v>12000</v>
      </c>
      <c r="Q39" s="5"/>
      <c r="R39" s="3"/>
      <c r="S39" t="s">
        <v>103</v>
      </c>
      <c r="T39" s="3" t="s">
        <v>178</v>
      </c>
      <c r="U39" s="4">
        <v>46064</v>
      </c>
      <c r="V39" s="4">
        <v>46092</v>
      </c>
      <c r="W39" t="s">
        <v>107</v>
      </c>
      <c r="X39" s="3"/>
      <c r="Y39" s="3"/>
      <c r="Z39" s="3"/>
      <c r="AA39" s="3"/>
      <c r="AB39" s="3">
        <v>32</v>
      </c>
      <c r="AC39" s="3">
        <v>32</v>
      </c>
      <c r="AD39" s="3">
        <v>32</v>
      </c>
      <c r="AE39" s="3" t="s">
        <v>174</v>
      </c>
      <c r="AF39" s="4">
        <v>46204</v>
      </c>
      <c r="AG39" t="s">
        <v>626</v>
      </c>
    </row>
    <row r="40" spans="1:33" x14ac:dyDescent="0.25">
      <c r="A40" s="3">
        <v>2026</v>
      </c>
      <c r="B40" s="4">
        <v>46113</v>
      </c>
      <c r="C40" s="4">
        <v>46203</v>
      </c>
      <c r="D40" t="s">
        <v>83</v>
      </c>
      <c r="E40" s="3" t="s">
        <v>174</v>
      </c>
      <c r="F40" t="s">
        <v>86</v>
      </c>
      <c r="G40" s="3" t="s">
        <v>183</v>
      </c>
      <c r="H40" t="s">
        <v>94</v>
      </c>
      <c r="I40" s="3" t="s">
        <v>212</v>
      </c>
      <c r="J40" t="s">
        <v>99</v>
      </c>
      <c r="K40" s="3" t="s">
        <v>177</v>
      </c>
      <c r="L40" s="3">
        <v>2026</v>
      </c>
      <c r="M40" s="3" t="s">
        <v>177</v>
      </c>
      <c r="N40" s="3" t="s">
        <v>177</v>
      </c>
      <c r="O40" s="3" t="s">
        <v>177</v>
      </c>
      <c r="P40" s="3">
        <v>12931.03</v>
      </c>
      <c r="Q40" s="5"/>
      <c r="R40" s="3"/>
      <c r="S40" t="s">
        <v>103</v>
      </c>
      <c r="T40" s="3" t="s">
        <v>178</v>
      </c>
      <c r="U40" s="4">
        <v>46064</v>
      </c>
      <c r="V40" s="4">
        <v>46092</v>
      </c>
      <c r="W40" t="s">
        <v>107</v>
      </c>
      <c r="X40" s="3"/>
      <c r="Y40" s="3"/>
      <c r="Z40" s="3"/>
      <c r="AA40" s="3"/>
      <c r="AB40" s="3">
        <v>33</v>
      </c>
      <c r="AC40" s="3">
        <v>33</v>
      </c>
      <c r="AD40" s="3">
        <v>33</v>
      </c>
      <c r="AE40" s="3" t="s">
        <v>174</v>
      </c>
      <c r="AF40" s="4">
        <v>46204</v>
      </c>
      <c r="AG40" t="s">
        <v>626</v>
      </c>
    </row>
    <row r="41" spans="1:33" x14ac:dyDescent="0.25">
      <c r="A41" s="3">
        <v>2026</v>
      </c>
      <c r="B41" s="4">
        <v>46113</v>
      </c>
      <c r="C41" s="4">
        <v>46203</v>
      </c>
      <c r="D41" t="s">
        <v>83</v>
      </c>
      <c r="E41" s="3" t="s">
        <v>174</v>
      </c>
      <c r="F41" t="s">
        <v>86</v>
      </c>
      <c r="G41" s="3" t="s">
        <v>188</v>
      </c>
      <c r="H41" t="s">
        <v>94</v>
      </c>
      <c r="I41" s="3" t="s">
        <v>213</v>
      </c>
      <c r="J41" t="s">
        <v>99</v>
      </c>
      <c r="K41" s="3" t="s">
        <v>177</v>
      </c>
      <c r="L41" s="3">
        <v>2026</v>
      </c>
      <c r="M41" s="3" t="s">
        <v>177</v>
      </c>
      <c r="N41" s="3" t="s">
        <v>177</v>
      </c>
      <c r="O41" s="3" t="s">
        <v>177</v>
      </c>
      <c r="P41" s="3">
        <v>9482.76</v>
      </c>
      <c r="Q41" s="5"/>
      <c r="R41" s="3"/>
      <c r="S41" t="s">
        <v>103</v>
      </c>
      <c r="T41" s="3" t="s">
        <v>178</v>
      </c>
      <c r="U41" s="4">
        <v>46072</v>
      </c>
      <c r="V41" s="4">
        <v>46100</v>
      </c>
      <c r="W41" t="s">
        <v>107</v>
      </c>
      <c r="X41" s="3"/>
      <c r="Y41" s="3"/>
      <c r="Z41" s="3"/>
      <c r="AA41" s="3"/>
      <c r="AB41" s="3">
        <v>34</v>
      </c>
      <c r="AC41" s="3">
        <v>34</v>
      </c>
      <c r="AD41" s="3">
        <v>34</v>
      </c>
      <c r="AE41" s="3" t="s">
        <v>174</v>
      </c>
      <c r="AF41" s="4">
        <v>46204</v>
      </c>
      <c r="AG41" t="s">
        <v>626</v>
      </c>
    </row>
    <row r="42" spans="1:33" x14ac:dyDescent="0.25">
      <c r="A42" s="3">
        <v>2026</v>
      </c>
      <c r="B42" s="4">
        <v>46113</v>
      </c>
      <c r="C42" s="4">
        <v>46203</v>
      </c>
      <c r="D42" t="s">
        <v>83</v>
      </c>
      <c r="E42" s="3" t="s">
        <v>174</v>
      </c>
      <c r="F42" t="s">
        <v>86</v>
      </c>
      <c r="G42" s="3" t="s">
        <v>188</v>
      </c>
      <c r="H42" t="s">
        <v>94</v>
      </c>
      <c r="I42" s="3" t="s">
        <v>214</v>
      </c>
      <c r="J42" t="s">
        <v>99</v>
      </c>
      <c r="K42" s="3" t="s">
        <v>177</v>
      </c>
      <c r="L42" s="3">
        <v>2026</v>
      </c>
      <c r="M42" s="3" t="s">
        <v>177</v>
      </c>
      <c r="N42" s="3" t="s">
        <v>177</v>
      </c>
      <c r="O42" s="3" t="s">
        <v>177</v>
      </c>
      <c r="P42" s="3">
        <v>7000</v>
      </c>
      <c r="Q42" s="5"/>
      <c r="R42" s="3"/>
      <c r="S42" t="s">
        <v>103</v>
      </c>
      <c r="T42" s="3" t="s">
        <v>178</v>
      </c>
      <c r="U42" s="4">
        <v>46078</v>
      </c>
      <c r="V42" s="4">
        <v>46106</v>
      </c>
      <c r="W42" t="s">
        <v>107</v>
      </c>
      <c r="X42" s="3"/>
      <c r="Y42" s="3"/>
      <c r="Z42" s="3"/>
      <c r="AA42" s="3"/>
      <c r="AB42" s="3">
        <v>35</v>
      </c>
      <c r="AC42" s="3">
        <v>35</v>
      </c>
      <c r="AD42" s="3">
        <v>35</v>
      </c>
      <c r="AE42" s="3" t="s">
        <v>174</v>
      </c>
      <c r="AF42" s="4">
        <v>46204</v>
      </c>
      <c r="AG42" t="s">
        <v>626</v>
      </c>
    </row>
    <row r="43" spans="1:33" x14ac:dyDescent="0.25">
      <c r="A43" s="3">
        <v>2026</v>
      </c>
      <c r="B43" s="4">
        <v>46113</v>
      </c>
      <c r="C43" s="4">
        <v>46203</v>
      </c>
      <c r="D43" t="s">
        <v>83</v>
      </c>
      <c r="E43" s="3" t="s">
        <v>174</v>
      </c>
      <c r="F43" t="s">
        <v>86</v>
      </c>
      <c r="G43" s="3" t="s">
        <v>183</v>
      </c>
      <c r="H43" t="s">
        <v>94</v>
      </c>
      <c r="I43" s="3" t="s">
        <v>215</v>
      </c>
      <c r="J43" t="s">
        <v>99</v>
      </c>
      <c r="K43" s="3" t="s">
        <v>177</v>
      </c>
      <c r="L43" s="3">
        <v>2026</v>
      </c>
      <c r="M43" s="3" t="s">
        <v>177</v>
      </c>
      <c r="N43" s="3" t="s">
        <v>177</v>
      </c>
      <c r="O43" s="3" t="s">
        <v>177</v>
      </c>
      <c r="P43" s="3">
        <v>12000</v>
      </c>
      <c r="Q43" s="5"/>
      <c r="R43" s="3"/>
      <c r="S43" t="s">
        <v>103</v>
      </c>
      <c r="T43" s="3" t="s">
        <v>178</v>
      </c>
      <c r="U43" s="4">
        <v>46078</v>
      </c>
      <c r="V43" s="4">
        <v>46106</v>
      </c>
      <c r="W43" t="s">
        <v>107</v>
      </c>
      <c r="X43" s="3"/>
      <c r="Y43" s="3"/>
      <c r="Z43" s="3"/>
      <c r="AA43" s="3"/>
      <c r="AB43" s="3">
        <v>36</v>
      </c>
      <c r="AC43" s="3">
        <v>36</v>
      </c>
      <c r="AD43" s="3">
        <v>36</v>
      </c>
      <c r="AE43" s="3" t="s">
        <v>174</v>
      </c>
      <c r="AF43" s="4">
        <v>46204</v>
      </c>
      <c r="AG43" t="s">
        <v>626</v>
      </c>
    </row>
    <row r="44" spans="1:33" x14ac:dyDescent="0.25">
      <c r="A44" s="3">
        <v>2026</v>
      </c>
      <c r="B44" s="4">
        <v>46113</v>
      </c>
      <c r="C44" s="4">
        <v>46203</v>
      </c>
      <c r="D44" t="s">
        <v>83</v>
      </c>
      <c r="E44" s="3" t="s">
        <v>174</v>
      </c>
      <c r="F44" t="s">
        <v>86</v>
      </c>
      <c r="G44" s="3" t="s">
        <v>188</v>
      </c>
      <c r="H44" t="s">
        <v>94</v>
      </c>
      <c r="I44" s="3" t="s">
        <v>216</v>
      </c>
      <c r="J44" t="s">
        <v>99</v>
      </c>
      <c r="K44" s="3" t="s">
        <v>177</v>
      </c>
      <c r="L44" s="3">
        <v>2026</v>
      </c>
      <c r="M44" s="3" t="s">
        <v>177</v>
      </c>
      <c r="N44" s="3" t="s">
        <v>177</v>
      </c>
      <c r="O44" s="3" t="s">
        <v>177</v>
      </c>
      <c r="P44" s="3">
        <v>12931.032999999999</v>
      </c>
      <c r="Q44" s="5"/>
      <c r="R44" s="3"/>
      <c r="S44" t="s">
        <v>103</v>
      </c>
      <c r="T44" s="3" t="s">
        <v>178</v>
      </c>
      <c r="U44" s="4">
        <v>46078</v>
      </c>
      <c r="V44" s="4">
        <v>46106</v>
      </c>
      <c r="W44" t="s">
        <v>107</v>
      </c>
      <c r="X44" s="3"/>
      <c r="Y44" s="3"/>
      <c r="Z44" s="3"/>
      <c r="AA44" s="3"/>
      <c r="AB44" s="3">
        <v>37</v>
      </c>
      <c r="AC44" s="3">
        <v>37</v>
      </c>
      <c r="AD44" s="3">
        <v>37</v>
      </c>
      <c r="AE44" s="3" t="s">
        <v>174</v>
      </c>
      <c r="AF44" s="4">
        <v>46204</v>
      </c>
      <c r="AG44" t="s">
        <v>626</v>
      </c>
    </row>
    <row r="45" spans="1:33" x14ac:dyDescent="0.25">
      <c r="A45" s="3">
        <v>2026</v>
      </c>
      <c r="B45" s="4">
        <v>46113</v>
      </c>
      <c r="C45" s="4">
        <v>46203</v>
      </c>
      <c r="D45" t="s">
        <v>83</v>
      </c>
      <c r="E45" s="3" t="s">
        <v>174</v>
      </c>
      <c r="F45" t="s">
        <v>86</v>
      </c>
      <c r="G45" s="3" t="s">
        <v>183</v>
      </c>
      <c r="H45" t="s">
        <v>94</v>
      </c>
      <c r="I45" s="3" t="s">
        <v>217</v>
      </c>
      <c r="J45" t="s">
        <v>99</v>
      </c>
      <c r="K45" s="3" t="s">
        <v>177</v>
      </c>
      <c r="L45" s="3">
        <v>2026</v>
      </c>
      <c r="M45" s="3" t="s">
        <v>177</v>
      </c>
      <c r="N45" s="3" t="s">
        <v>177</v>
      </c>
      <c r="O45" s="3" t="s">
        <v>177</v>
      </c>
      <c r="P45" s="3">
        <v>9000</v>
      </c>
      <c r="Q45" s="5"/>
      <c r="R45" s="3"/>
      <c r="S45" t="s">
        <v>103</v>
      </c>
      <c r="T45" s="3" t="s">
        <v>178</v>
      </c>
      <c r="U45" s="4">
        <v>46078</v>
      </c>
      <c r="V45" s="4">
        <v>46106</v>
      </c>
      <c r="W45" t="s">
        <v>107</v>
      </c>
      <c r="X45" s="3"/>
      <c r="Y45" s="3"/>
      <c r="Z45" s="3"/>
      <c r="AA45" s="3"/>
      <c r="AB45" s="3">
        <v>38</v>
      </c>
      <c r="AC45" s="3">
        <v>38</v>
      </c>
      <c r="AD45" s="3">
        <v>38</v>
      </c>
      <c r="AE45" s="3" t="s">
        <v>174</v>
      </c>
      <c r="AF45" s="4">
        <v>46204</v>
      </c>
      <c r="AG45" t="s">
        <v>626</v>
      </c>
    </row>
    <row r="46" spans="1:33" x14ac:dyDescent="0.25">
      <c r="A46" s="3">
        <v>2026</v>
      </c>
      <c r="B46" s="4">
        <v>46113</v>
      </c>
      <c r="C46" s="4">
        <v>46203</v>
      </c>
      <c r="D46" t="s">
        <v>83</v>
      </c>
      <c r="E46" s="3" t="s">
        <v>174</v>
      </c>
      <c r="F46" t="s">
        <v>86</v>
      </c>
      <c r="G46" s="3" t="s">
        <v>218</v>
      </c>
      <c r="H46" t="s">
        <v>98</v>
      </c>
      <c r="I46" s="3" t="s">
        <v>219</v>
      </c>
      <c r="J46" t="s">
        <v>99</v>
      </c>
      <c r="K46" s="3" t="s">
        <v>177</v>
      </c>
      <c r="L46" s="3">
        <v>2026</v>
      </c>
      <c r="M46" s="3" t="s">
        <v>177</v>
      </c>
      <c r="N46" s="3" t="s">
        <v>177</v>
      </c>
      <c r="O46" s="3" t="s">
        <v>177</v>
      </c>
      <c r="P46" s="3">
        <v>65</v>
      </c>
      <c r="Q46" s="5"/>
      <c r="R46" s="3"/>
      <c r="S46" t="s">
        <v>103</v>
      </c>
      <c r="T46" s="3" t="s">
        <v>178</v>
      </c>
      <c r="U46" s="4">
        <v>46132</v>
      </c>
      <c r="V46" s="4">
        <v>46132</v>
      </c>
      <c r="W46" t="s">
        <v>107</v>
      </c>
      <c r="X46" s="3"/>
      <c r="Y46" s="3"/>
      <c r="Z46" s="3"/>
      <c r="AA46" s="3"/>
      <c r="AB46" s="3">
        <v>39</v>
      </c>
      <c r="AC46" s="3">
        <v>39</v>
      </c>
      <c r="AD46" s="3">
        <v>39</v>
      </c>
      <c r="AE46" s="3" t="s">
        <v>174</v>
      </c>
      <c r="AF46" s="4">
        <v>46204</v>
      </c>
      <c r="AG46" t="s">
        <v>626</v>
      </c>
    </row>
    <row r="47" spans="1:33" x14ac:dyDescent="0.25">
      <c r="A47" s="3">
        <v>2026</v>
      </c>
      <c r="B47" s="4">
        <v>46113</v>
      </c>
      <c r="C47" s="4">
        <v>46203</v>
      </c>
      <c r="D47" t="s">
        <v>83</v>
      </c>
      <c r="E47" s="3" t="s">
        <v>174</v>
      </c>
      <c r="F47" t="s">
        <v>86</v>
      </c>
      <c r="G47" s="3" t="s">
        <v>183</v>
      </c>
      <c r="H47" t="s">
        <v>94</v>
      </c>
      <c r="I47" s="3" t="s">
        <v>212</v>
      </c>
      <c r="J47" t="s">
        <v>99</v>
      </c>
      <c r="K47" s="3" t="s">
        <v>177</v>
      </c>
      <c r="L47" s="3">
        <v>2026</v>
      </c>
      <c r="M47" s="3" t="s">
        <v>177</v>
      </c>
      <c r="N47" s="3" t="s">
        <v>177</v>
      </c>
      <c r="O47" s="3" t="s">
        <v>177</v>
      </c>
      <c r="P47" s="3">
        <v>12931.03</v>
      </c>
      <c r="Q47" s="5"/>
      <c r="R47" s="3"/>
      <c r="S47" t="s">
        <v>103</v>
      </c>
      <c r="T47" s="3" t="s">
        <v>178</v>
      </c>
      <c r="U47" s="4">
        <v>46128</v>
      </c>
      <c r="V47" s="4">
        <v>46158</v>
      </c>
      <c r="W47" t="s">
        <v>107</v>
      </c>
      <c r="X47" s="3"/>
      <c r="Y47" s="3"/>
      <c r="Z47" s="3"/>
      <c r="AA47" s="3"/>
      <c r="AB47" s="3">
        <v>40</v>
      </c>
      <c r="AC47" s="3">
        <v>40</v>
      </c>
      <c r="AD47" s="3">
        <v>40</v>
      </c>
      <c r="AE47" s="3" t="s">
        <v>174</v>
      </c>
      <c r="AF47" s="4">
        <v>46204</v>
      </c>
      <c r="AG47" t="s">
        <v>626</v>
      </c>
    </row>
    <row r="48" spans="1:33" x14ac:dyDescent="0.25">
      <c r="A48" s="3">
        <v>2026</v>
      </c>
      <c r="B48" s="4">
        <v>46113</v>
      </c>
      <c r="C48" s="4">
        <v>46203</v>
      </c>
      <c r="D48" t="s">
        <v>83</v>
      </c>
      <c r="E48" s="3" t="s">
        <v>174</v>
      </c>
      <c r="F48" t="s">
        <v>86</v>
      </c>
      <c r="G48" s="3" t="s">
        <v>183</v>
      </c>
      <c r="H48" t="s">
        <v>94</v>
      </c>
      <c r="I48" s="3" t="s">
        <v>205</v>
      </c>
      <c r="J48" t="s">
        <v>99</v>
      </c>
      <c r="K48" s="3" t="s">
        <v>177</v>
      </c>
      <c r="L48" s="3">
        <v>2026</v>
      </c>
      <c r="M48" s="3" t="s">
        <v>177</v>
      </c>
      <c r="N48" s="3" t="s">
        <v>177</v>
      </c>
      <c r="O48" s="3" t="s">
        <v>177</v>
      </c>
      <c r="P48" s="3">
        <v>33620.69</v>
      </c>
      <c r="Q48" s="5"/>
      <c r="R48" s="3"/>
      <c r="S48" t="s">
        <v>103</v>
      </c>
      <c r="T48" s="3" t="s">
        <v>178</v>
      </c>
      <c r="U48" s="4">
        <v>46128</v>
      </c>
      <c r="V48" s="4">
        <v>46158</v>
      </c>
      <c r="W48" t="s">
        <v>107</v>
      </c>
      <c r="X48" s="3"/>
      <c r="Y48" s="3"/>
      <c r="Z48" s="3"/>
      <c r="AA48" s="3"/>
      <c r="AB48" s="3">
        <v>41</v>
      </c>
      <c r="AC48" s="3">
        <v>41</v>
      </c>
      <c r="AD48" s="3">
        <v>41</v>
      </c>
      <c r="AE48" s="3" t="s">
        <v>174</v>
      </c>
      <c r="AF48" s="4">
        <v>46204</v>
      </c>
      <c r="AG48" t="s">
        <v>626</v>
      </c>
    </row>
    <row r="49" spans="1:33" x14ac:dyDescent="0.25">
      <c r="A49" s="3">
        <v>2026</v>
      </c>
      <c r="B49" s="4">
        <v>46113</v>
      </c>
      <c r="C49" s="4">
        <v>46203</v>
      </c>
      <c r="D49" t="s">
        <v>83</v>
      </c>
      <c r="E49" s="3" t="s">
        <v>174</v>
      </c>
      <c r="F49" t="s">
        <v>86</v>
      </c>
      <c r="G49" s="3" t="s">
        <v>188</v>
      </c>
      <c r="H49" t="s">
        <v>94</v>
      </c>
      <c r="I49" s="3" t="s">
        <v>185</v>
      </c>
      <c r="J49" t="s">
        <v>99</v>
      </c>
      <c r="K49" s="3" t="s">
        <v>177</v>
      </c>
      <c r="L49" s="3">
        <v>2026</v>
      </c>
      <c r="M49" s="3" t="s">
        <v>177</v>
      </c>
      <c r="N49" s="3" t="s">
        <v>177</v>
      </c>
      <c r="O49" s="3" t="s">
        <v>177</v>
      </c>
      <c r="P49" s="3">
        <v>13500</v>
      </c>
      <c r="Q49" s="5"/>
      <c r="R49" s="3"/>
      <c r="S49" t="s">
        <v>103</v>
      </c>
      <c r="T49" s="3" t="s">
        <v>178</v>
      </c>
      <c r="U49" s="4">
        <v>46128</v>
      </c>
      <c r="V49" s="4">
        <v>46158</v>
      </c>
      <c r="W49" t="s">
        <v>107</v>
      </c>
      <c r="X49" s="3"/>
      <c r="Y49" s="3"/>
      <c r="Z49" s="3"/>
      <c r="AA49" s="3"/>
      <c r="AB49" s="3">
        <v>42</v>
      </c>
      <c r="AC49" s="3">
        <v>42</v>
      </c>
      <c r="AD49" s="3">
        <v>42</v>
      </c>
      <c r="AE49" s="3" t="s">
        <v>174</v>
      </c>
      <c r="AF49" s="4">
        <v>46204</v>
      </c>
      <c r="AG49" t="s">
        <v>626</v>
      </c>
    </row>
    <row r="50" spans="1:33" x14ac:dyDescent="0.25">
      <c r="A50" s="3">
        <v>2026</v>
      </c>
      <c r="B50" s="4">
        <v>46113</v>
      </c>
      <c r="C50" s="4">
        <v>46203</v>
      </c>
      <c r="D50" t="s">
        <v>83</v>
      </c>
      <c r="E50" s="3" t="s">
        <v>174</v>
      </c>
      <c r="F50" t="s">
        <v>86</v>
      </c>
      <c r="G50" s="3" t="s">
        <v>183</v>
      </c>
      <c r="H50" t="s">
        <v>94</v>
      </c>
      <c r="I50" s="3" t="s">
        <v>202</v>
      </c>
      <c r="J50" t="s">
        <v>99</v>
      </c>
      <c r="K50" s="3" t="s">
        <v>177</v>
      </c>
      <c r="L50" s="3">
        <v>2026</v>
      </c>
      <c r="M50" s="3" t="s">
        <v>177</v>
      </c>
      <c r="N50" s="3" t="s">
        <v>177</v>
      </c>
      <c r="O50" s="3" t="s">
        <v>177</v>
      </c>
      <c r="P50" s="3">
        <v>10800</v>
      </c>
      <c r="Q50" s="5"/>
      <c r="R50" s="3"/>
      <c r="S50" t="s">
        <v>103</v>
      </c>
      <c r="T50" s="3" t="s">
        <v>178</v>
      </c>
      <c r="U50" s="4">
        <v>46128</v>
      </c>
      <c r="V50" s="4">
        <v>46158</v>
      </c>
      <c r="W50" t="s">
        <v>107</v>
      </c>
      <c r="X50" s="3"/>
      <c r="Y50" s="3"/>
      <c r="Z50" s="3"/>
      <c r="AA50" s="3"/>
      <c r="AB50" s="3">
        <v>43</v>
      </c>
      <c r="AC50" s="3">
        <v>43</v>
      </c>
      <c r="AD50" s="3">
        <v>43</v>
      </c>
      <c r="AE50" s="3" t="s">
        <v>174</v>
      </c>
      <c r="AF50" s="4">
        <v>46204</v>
      </c>
      <c r="AG50" t="s">
        <v>626</v>
      </c>
    </row>
    <row r="51" spans="1:33" x14ac:dyDescent="0.25">
      <c r="A51" s="3">
        <v>2026</v>
      </c>
      <c r="B51" s="4">
        <v>46113</v>
      </c>
      <c r="C51" s="4">
        <v>46203</v>
      </c>
      <c r="D51" t="s">
        <v>83</v>
      </c>
      <c r="E51" s="3" t="s">
        <v>174</v>
      </c>
      <c r="F51" t="s">
        <v>86</v>
      </c>
      <c r="G51" s="3" t="s">
        <v>183</v>
      </c>
      <c r="H51" t="s">
        <v>94</v>
      </c>
      <c r="I51" s="3" t="s">
        <v>204</v>
      </c>
      <c r="J51" t="s">
        <v>99</v>
      </c>
      <c r="K51" s="3" t="s">
        <v>177</v>
      </c>
      <c r="L51" s="3">
        <v>2026</v>
      </c>
      <c r="M51" s="3" t="s">
        <v>177</v>
      </c>
      <c r="N51" s="3" t="s">
        <v>177</v>
      </c>
      <c r="O51" s="3" t="s">
        <v>177</v>
      </c>
      <c r="P51" s="3">
        <v>16335.13</v>
      </c>
      <c r="Q51" s="5"/>
      <c r="R51" s="3"/>
      <c r="S51" t="s">
        <v>103</v>
      </c>
      <c r="T51" s="3" t="s">
        <v>178</v>
      </c>
      <c r="U51" s="4">
        <v>46128</v>
      </c>
      <c r="V51" s="4">
        <v>46158</v>
      </c>
      <c r="W51" t="s">
        <v>107</v>
      </c>
      <c r="X51" s="3"/>
      <c r="Y51" s="3"/>
      <c r="Z51" s="3"/>
      <c r="AA51" s="3"/>
      <c r="AB51" s="3">
        <v>44</v>
      </c>
      <c r="AC51" s="3">
        <v>44</v>
      </c>
      <c r="AD51" s="3">
        <v>44</v>
      </c>
      <c r="AE51" s="3" t="s">
        <v>174</v>
      </c>
      <c r="AF51" s="4">
        <v>46204</v>
      </c>
      <c r="AG51" t="s">
        <v>626</v>
      </c>
    </row>
    <row r="52" spans="1:33" x14ac:dyDescent="0.25">
      <c r="A52" s="3">
        <v>2026</v>
      </c>
      <c r="B52" s="4">
        <v>46113</v>
      </c>
      <c r="C52" s="4">
        <v>46203</v>
      </c>
      <c r="D52" t="s">
        <v>83</v>
      </c>
      <c r="E52" s="3" t="s">
        <v>174</v>
      </c>
      <c r="F52" t="s">
        <v>86</v>
      </c>
      <c r="G52" s="3" t="s">
        <v>183</v>
      </c>
      <c r="H52" t="s">
        <v>94</v>
      </c>
      <c r="I52" s="3" t="s">
        <v>189</v>
      </c>
      <c r="J52" t="s">
        <v>99</v>
      </c>
      <c r="K52" s="3" t="s">
        <v>177</v>
      </c>
      <c r="L52" s="3">
        <v>2026</v>
      </c>
      <c r="M52" s="3" t="s">
        <v>177</v>
      </c>
      <c r="N52" s="3" t="s">
        <v>177</v>
      </c>
      <c r="O52" s="3" t="s">
        <v>177</v>
      </c>
      <c r="P52" s="3">
        <v>1400</v>
      </c>
      <c r="Q52" s="5"/>
      <c r="R52" s="3"/>
      <c r="S52" t="s">
        <v>103</v>
      </c>
      <c r="T52" s="3" t="s">
        <v>178</v>
      </c>
      <c r="U52" s="4">
        <v>46128</v>
      </c>
      <c r="V52" s="4">
        <v>46158</v>
      </c>
      <c r="W52" t="s">
        <v>107</v>
      </c>
      <c r="X52" s="3"/>
      <c r="Y52" s="3"/>
      <c r="Z52" s="3"/>
      <c r="AA52" s="3"/>
      <c r="AB52" s="3">
        <v>45</v>
      </c>
      <c r="AC52" s="3">
        <v>45</v>
      </c>
      <c r="AD52" s="3">
        <v>45</v>
      </c>
      <c r="AE52" s="3" t="s">
        <v>174</v>
      </c>
      <c r="AF52" s="4">
        <v>46204</v>
      </c>
      <c r="AG52" t="s">
        <v>626</v>
      </c>
    </row>
    <row r="53" spans="1:33" x14ac:dyDescent="0.25">
      <c r="A53" s="3">
        <v>2026</v>
      </c>
      <c r="B53" s="4">
        <v>46113</v>
      </c>
      <c r="C53" s="4">
        <v>46203</v>
      </c>
      <c r="D53" t="s">
        <v>83</v>
      </c>
      <c r="E53" s="3" t="s">
        <v>174</v>
      </c>
      <c r="F53" t="s">
        <v>86</v>
      </c>
      <c r="G53" s="3" t="s">
        <v>188</v>
      </c>
      <c r="H53" t="s">
        <v>94</v>
      </c>
      <c r="I53" s="3" t="s">
        <v>199</v>
      </c>
      <c r="J53" t="s">
        <v>99</v>
      </c>
      <c r="K53" s="3" t="s">
        <v>177</v>
      </c>
      <c r="L53" s="3">
        <v>2026</v>
      </c>
      <c r="M53" s="3" t="s">
        <v>177</v>
      </c>
      <c r="N53" s="3" t="s">
        <v>177</v>
      </c>
      <c r="O53" s="3" t="s">
        <v>177</v>
      </c>
      <c r="P53" s="3">
        <v>30172.41</v>
      </c>
      <c r="Q53" s="5"/>
      <c r="R53" s="3"/>
      <c r="S53" t="s">
        <v>103</v>
      </c>
      <c r="T53" s="3" t="s">
        <v>178</v>
      </c>
      <c r="U53" s="4">
        <v>46128</v>
      </c>
      <c r="V53" s="4">
        <v>46158</v>
      </c>
      <c r="W53" t="s">
        <v>107</v>
      </c>
      <c r="X53" s="3"/>
      <c r="Y53" s="3"/>
      <c r="Z53" s="3"/>
      <c r="AA53" s="3"/>
      <c r="AB53" s="3">
        <v>46</v>
      </c>
      <c r="AC53" s="3">
        <v>46</v>
      </c>
      <c r="AD53" s="3">
        <v>46</v>
      </c>
      <c r="AE53" s="3" t="s">
        <v>174</v>
      </c>
      <c r="AF53" s="4">
        <v>46204</v>
      </c>
      <c r="AG53" t="s">
        <v>626</v>
      </c>
    </row>
    <row r="54" spans="1:33" x14ac:dyDescent="0.25">
      <c r="A54" s="3">
        <v>2026</v>
      </c>
      <c r="B54" s="4">
        <v>46113</v>
      </c>
      <c r="C54" s="4">
        <v>46203</v>
      </c>
      <c r="D54" t="s">
        <v>83</v>
      </c>
      <c r="E54" s="3" t="s">
        <v>174</v>
      </c>
      <c r="F54" t="s">
        <v>86</v>
      </c>
      <c r="G54" s="3" t="s">
        <v>183</v>
      </c>
      <c r="H54" t="s">
        <v>94</v>
      </c>
      <c r="I54" s="3" t="s">
        <v>213</v>
      </c>
      <c r="J54" t="s">
        <v>99</v>
      </c>
      <c r="K54" s="3" t="s">
        <v>177</v>
      </c>
      <c r="L54" s="3">
        <v>2026</v>
      </c>
      <c r="M54" s="3" t="s">
        <v>177</v>
      </c>
      <c r="N54" s="3" t="s">
        <v>177</v>
      </c>
      <c r="O54" s="3" t="s">
        <v>177</v>
      </c>
      <c r="P54" s="3">
        <v>9482.76</v>
      </c>
      <c r="Q54" s="5"/>
      <c r="R54" s="3"/>
      <c r="S54" t="s">
        <v>103</v>
      </c>
      <c r="T54" s="3" t="s">
        <v>178</v>
      </c>
      <c r="U54" s="4">
        <v>46128</v>
      </c>
      <c r="V54" s="4">
        <v>46158</v>
      </c>
      <c r="W54" t="s">
        <v>107</v>
      </c>
      <c r="X54" s="3"/>
      <c r="Y54" s="3"/>
      <c r="Z54" s="3"/>
      <c r="AA54" s="3"/>
      <c r="AB54" s="3">
        <v>47</v>
      </c>
      <c r="AC54" s="3">
        <v>47</v>
      </c>
      <c r="AD54" s="3">
        <v>47</v>
      </c>
      <c r="AE54" s="3" t="s">
        <v>174</v>
      </c>
      <c r="AF54" s="4">
        <v>46204</v>
      </c>
      <c r="AG54" t="s">
        <v>626</v>
      </c>
    </row>
    <row r="55" spans="1:33" x14ac:dyDescent="0.25">
      <c r="A55" s="3">
        <v>2026</v>
      </c>
      <c r="B55" s="4">
        <v>46113</v>
      </c>
      <c r="C55" s="4">
        <v>46203</v>
      </c>
      <c r="D55" t="s">
        <v>83</v>
      </c>
      <c r="E55" s="3" t="s">
        <v>174</v>
      </c>
      <c r="F55" t="s">
        <v>86</v>
      </c>
      <c r="G55" s="3" t="s">
        <v>188</v>
      </c>
      <c r="H55" t="s">
        <v>94</v>
      </c>
      <c r="I55" s="3" t="s">
        <v>220</v>
      </c>
      <c r="J55" t="s">
        <v>99</v>
      </c>
      <c r="K55" s="3" t="s">
        <v>177</v>
      </c>
      <c r="L55" s="3">
        <v>2026</v>
      </c>
      <c r="M55" s="3" t="s">
        <v>177</v>
      </c>
      <c r="N55" s="3" t="s">
        <v>177</v>
      </c>
      <c r="O55" s="3" t="s">
        <v>177</v>
      </c>
      <c r="P55" s="3">
        <v>24487.8</v>
      </c>
      <c r="Q55" s="5"/>
      <c r="R55" s="3"/>
      <c r="S55" t="s">
        <v>103</v>
      </c>
      <c r="T55" s="3" t="s">
        <v>178</v>
      </c>
      <c r="U55" s="4">
        <v>46128</v>
      </c>
      <c r="V55" s="4">
        <v>46158</v>
      </c>
      <c r="W55" t="s">
        <v>107</v>
      </c>
      <c r="X55" s="3"/>
      <c r="Y55" s="3"/>
      <c r="Z55" s="3"/>
      <c r="AA55" s="3"/>
      <c r="AB55" s="3">
        <v>48</v>
      </c>
      <c r="AC55" s="3">
        <v>48</v>
      </c>
      <c r="AD55" s="3">
        <v>48</v>
      </c>
      <c r="AE55" s="3" t="s">
        <v>174</v>
      </c>
      <c r="AF55" s="4">
        <v>46204</v>
      </c>
      <c r="AG55" t="s">
        <v>626</v>
      </c>
    </row>
    <row r="56" spans="1:33" x14ac:dyDescent="0.25">
      <c r="A56" s="3">
        <v>2026</v>
      </c>
      <c r="B56" s="4">
        <v>46113</v>
      </c>
      <c r="C56" s="4">
        <v>46203</v>
      </c>
      <c r="D56" t="s">
        <v>83</v>
      </c>
      <c r="E56" s="3" t="s">
        <v>174</v>
      </c>
      <c r="F56" t="s">
        <v>86</v>
      </c>
      <c r="G56" s="3" t="s">
        <v>183</v>
      </c>
      <c r="H56" t="s">
        <v>94</v>
      </c>
      <c r="I56" s="3" t="s">
        <v>196</v>
      </c>
      <c r="J56" t="s">
        <v>99</v>
      </c>
      <c r="K56" s="3" t="s">
        <v>177</v>
      </c>
      <c r="L56" s="3">
        <v>2026</v>
      </c>
      <c r="M56" s="3" t="s">
        <v>177</v>
      </c>
      <c r="N56" s="3" t="s">
        <v>177</v>
      </c>
      <c r="O56" s="3" t="s">
        <v>177</v>
      </c>
      <c r="P56" s="3">
        <v>10000</v>
      </c>
      <c r="Q56" s="5"/>
      <c r="R56" s="3"/>
      <c r="S56" t="s">
        <v>103</v>
      </c>
      <c r="T56" s="3" t="s">
        <v>178</v>
      </c>
      <c r="U56" s="4">
        <v>46128</v>
      </c>
      <c r="V56" s="4">
        <v>46158</v>
      </c>
      <c r="W56" t="s">
        <v>107</v>
      </c>
      <c r="X56" s="3"/>
      <c r="Y56" s="3"/>
      <c r="Z56" s="3"/>
      <c r="AA56" s="3"/>
      <c r="AB56" s="3">
        <v>49</v>
      </c>
      <c r="AC56" s="3">
        <v>49</v>
      </c>
      <c r="AD56" s="3">
        <v>49</v>
      </c>
      <c r="AE56" s="3" t="s">
        <v>174</v>
      </c>
      <c r="AF56" s="4">
        <v>46204</v>
      </c>
      <c r="AG56" t="s">
        <v>626</v>
      </c>
    </row>
    <row r="57" spans="1:33" x14ac:dyDescent="0.25">
      <c r="A57" s="3">
        <v>2026</v>
      </c>
      <c r="B57" s="4">
        <v>46113</v>
      </c>
      <c r="C57" s="4">
        <v>46203</v>
      </c>
      <c r="D57" t="s">
        <v>83</v>
      </c>
      <c r="E57" s="3" t="s">
        <v>174</v>
      </c>
      <c r="F57" t="s">
        <v>86</v>
      </c>
      <c r="G57" s="3" t="s">
        <v>183</v>
      </c>
      <c r="H57" t="s">
        <v>94</v>
      </c>
      <c r="I57" s="3" t="s">
        <v>221</v>
      </c>
      <c r="J57" t="s">
        <v>99</v>
      </c>
      <c r="K57" s="3" t="s">
        <v>177</v>
      </c>
      <c r="L57" s="3">
        <v>2026</v>
      </c>
      <c r="M57" s="3" t="s">
        <v>177</v>
      </c>
      <c r="N57" s="3" t="s">
        <v>177</v>
      </c>
      <c r="O57" s="3" t="s">
        <v>177</v>
      </c>
      <c r="P57" s="3">
        <v>15767.24</v>
      </c>
      <c r="Q57" s="5"/>
      <c r="R57" s="3"/>
      <c r="S57" t="s">
        <v>103</v>
      </c>
      <c r="T57" s="3" t="s">
        <v>178</v>
      </c>
      <c r="U57" s="4">
        <v>46128</v>
      </c>
      <c r="V57" s="4">
        <v>46158</v>
      </c>
      <c r="W57" t="s">
        <v>107</v>
      </c>
      <c r="X57" s="3"/>
      <c r="Y57" s="3"/>
      <c r="Z57" s="3"/>
      <c r="AA57" s="3"/>
      <c r="AB57" s="3">
        <v>50</v>
      </c>
      <c r="AC57" s="3">
        <v>50</v>
      </c>
      <c r="AD57" s="3">
        <v>50</v>
      </c>
      <c r="AE57" s="3" t="s">
        <v>174</v>
      </c>
      <c r="AF57" s="4">
        <v>46204</v>
      </c>
      <c r="AG57" t="s">
        <v>626</v>
      </c>
    </row>
    <row r="58" spans="1:33" x14ac:dyDescent="0.25">
      <c r="A58" s="3">
        <v>2026</v>
      </c>
      <c r="B58" s="4">
        <v>46113</v>
      </c>
      <c r="C58" s="4">
        <v>46203</v>
      </c>
      <c r="D58" t="s">
        <v>83</v>
      </c>
      <c r="E58" s="3" t="s">
        <v>174</v>
      </c>
      <c r="F58" t="s">
        <v>86</v>
      </c>
      <c r="G58" s="3" t="s">
        <v>183</v>
      </c>
      <c r="H58" t="s">
        <v>94</v>
      </c>
      <c r="I58" s="3" t="s">
        <v>201</v>
      </c>
      <c r="J58" t="s">
        <v>99</v>
      </c>
      <c r="K58" s="3" t="s">
        <v>177</v>
      </c>
      <c r="L58" s="3">
        <v>2026</v>
      </c>
      <c r="M58" s="3" t="s">
        <v>177</v>
      </c>
      <c r="N58" s="3" t="s">
        <v>177</v>
      </c>
      <c r="O58" s="3" t="s">
        <v>177</v>
      </c>
      <c r="P58" s="3">
        <v>6455.52</v>
      </c>
      <c r="Q58" s="5"/>
      <c r="R58" s="3"/>
      <c r="S58" t="s">
        <v>103</v>
      </c>
      <c r="T58" s="3" t="s">
        <v>178</v>
      </c>
      <c r="U58" s="4">
        <v>46128</v>
      </c>
      <c r="V58" s="4">
        <v>46158</v>
      </c>
      <c r="W58" t="s">
        <v>107</v>
      </c>
      <c r="X58" s="3"/>
      <c r="Y58" s="3"/>
      <c r="Z58" s="3"/>
      <c r="AA58" s="3"/>
      <c r="AB58" s="3">
        <v>51</v>
      </c>
      <c r="AC58" s="3">
        <v>51</v>
      </c>
      <c r="AD58" s="3">
        <v>51</v>
      </c>
      <c r="AE58" s="3" t="s">
        <v>174</v>
      </c>
      <c r="AF58" s="4">
        <v>46204</v>
      </c>
      <c r="AG58" t="s">
        <v>626</v>
      </c>
    </row>
    <row r="59" spans="1:33" x14ac:dyDescent="0.25">
      <c r="A59" s="3">
        <v>2026</v>
      </c>
      <c r="B59" s="4">
        <v>46113</v>
      </c>
      <c r="C59" s="4">
        <v>46203</v>
      </c>
      <c r="D59" t="s">
        <v>83</v>
      </c>
      <c r="E59" s="3" t="s">
        <v>174</v>
      </c>
      <c r="F59" t="s">
        <v>86</v>
      </c>
      <c r="G59" s="3" t="s">
        <v>183</v>
      </c>
      <c r="H59" t="s">
        <v>94</v>
      </c>
      <c r="I59" s="3" t="s">
        <v>194</v>
      </c>
      <c r="J59" t="s">
        <v>99</v>
      </c>
      <c r="K59" s="3" t="s">
        <v>177</v>
      </c>
      <c r="L59" s="3">
        <v>2026</v>
      </c>
      <c r="M59" s="3" t="s">
        <v>177</v>
      </c>
      <c r="N59" s="3" t="s">
        <v>177</v>
      </c>
      <c r="O59" s="3" t="s">
        <v>177</v>
      </c>
      <c r="P59" s="3">
        <v>15750</v>
      </c>
      <c r="Q59" s="5"/>
      <c r="R59" s="3"/>
      <c r="S59" t="s">
        <v>103</v>
      </c>
      <c r="T59" s="3" t="s">
        <v>178</v>
      </c>
      <c r="U59" s="4">
        <v>46128</v>
      </c>
      <c r="V59" s="4">
        <v>46158</v>
      </c>
      <c r="W59" t="s">
        <v>107</v>
      </c>
      <c r="X59" s="3"/>
      <c r="Y59" s="3"/>
      <c r="Z59" s="3"/>
      <c r="AA59" s="3"/>
      <c r="AB59" s="3">
        <v>52</v>
      </c>
      <c r="AC59" s="3">
        <v>52</v>
      </c>
      <c r="AD59" s="3">
        <v>52</v>
      </c>
      <c r="AE59" s="3" t="s">
        <v>174</v>
      </c>
      <c r="AF59" s="4">
        <v>46204</v>
      </c>
      <c r="AG59" t="s">
        <v>626</v>
      </c>
    </row>
    <row r="60" spans="1:33" x14ac:dyDescent="0.25">
      <c r="A60" s="3">
        <v>2026</v>
      </c>
      <c r="B60" s="4">
        <v>46113</v>
      </c>
      <c r="C60" s="4">
        <v>46203</v>
      </c>
      <c r="D60" t="s">
        <v>83</v>
      </c>
      <c r="E60" s="3" t="s">
        <v>174</v>
      </c>
      <c r="F60" t="s">
        <v>86</v>
      </c>
      <c r="G60" s="3" t="s">
        <v>183</v>
      </c>
      <c r="H60" t="s">
        <v>94</v>
      </c>
      <c r="I60" s="3" t="s">
        <v>191</v>
      </c>
      <c r="J60" t="s">
        <v>99</v>
      </c>
      <c r="K60" s="3" t="s">
        <v>177</v>
      </c>
      <c r="L60" s="3">
        <v>2026</v>
      </c>
      <c r="M60" s="3" t="s">
        <v>177</v>
      </c>
      <c r="N60" s="3" t="s">
        <v>177</v>
      </c>
      <c r="O60" s="3" t="s">
        <v>177</v>
      </c>
      <c r="P60" s="3">
        <v>12876.72</v>
      </c>
      <c r="Q60" s="5"/>
      <c r="R60" s="3"/>
      <c r="S60" t="s">
        <v>103</v>
      </c>
      <c r="T60" s="3" t="s">
        <v>178</v>
      </c>
      <c r="U60" s="4">
        <v>46128</v>
      </c>
      <c r="V60" s="4">
        <v>46158</v>
      </c>
      <c r="W60" t="s">
        <v>107</v>
      </c>
      <c r="X60" s="3"/>
      <c r="Y60" s="3"/>
      <c r="Z60" s="3"/>
      <c r="AA60" s="3"/>
      <c r="AB60" s="3">
        <v>53</v>
      </c>
      <c r="AC60" s="3">
        <v>53</v>
      </c>
      <c r="AD60" s="3">
        <v>53</v>
      </c>
      <c r="AE60" s="3" t="s">
        <v>174</v>
      </c>
      <c r="AF60" s="4">
        <v>46204</v>
      </c>
      <c r="AG60" t="s">
        <v>626</v>
      </c>
    </row>
    <row r="61" spans="1:33" x14ac:dyDescent="0.25">
      <c r="A61" s="3">
        <v>2026</v>
      </c>
      <c r="B61" s="4">
        <v>46113</v>
      </c>
      <c r="C61" s="4">
        <v>46203</v>
      </c>
      <c r="D61" t="s">
        <v>83</v>
      </c>
      <c r="E61" s="3" t="s">
        <v>174</v>
      </c>
      <c r="F61" t="s">
        <v>86</v>
      </c>
      <c r="G61" s="3" t="s">
        <v>222</v>
      </c>
      <c r="H61" t="s">
        <v>98</v>
      </c>
      <c r="I61" s="3" t="s">
        <v>223</v>
      </c>
      <c r="J61" t="s">
        <v>99</v>
      </c>
      <c r="K61" s="3" t="s">
        <v>177</v>
      </c>
      <c r="L61" s="3">
        <v>2026</v>
      </c>
      <c r="M61" s="3" t="s">
        <v>177</v>
      </c>
      <c r="N61" s="3" t="s">
        <v>177</v>
      </c>
      <c r="O61" s="3" t="s">
        <v>177</v>
      </c>
      <c r="P61" s="3">
        <v>94.83</v>
      </c>
      <c r="Q61" s="5"/>
      <c r="R61" s="3"/>
      <c r="S61" t="s">
        <v>103</v>
      </c>
      <c r="T61" s="3" t="s">
        <v>178</v>
      </c>
      <c r="U61" s="4">
        <v>46157</v>
      </c>
      <c r="V61" s="4">
        <v>46157</v>
      </c>
      <c r="W61" t="s">
        <v>107</v>
      </c>
      <c r="X61" s="3"/>
      <c r="Y61" s="3"/>
      <c r="Z61" s="3"/>
      <c r="AA61" s="3"/>
      <c r="AB61" s="3">
        <v>54</v>
      </c>
      <c r="AC61" s="3">
        <v>54</v>
      </c>
      <c r="AD61" s="3">
        <v>54</v>
      </c>
      <c r="AE61" s="3" t="s">
        <v>174</v>
      </c>
      <c r="AF61" s="4">
        <v>46204</v>
      </c>
      <c r="AG61" t="s">
        <v>626</v>
      </c>
    </row>
    <row r="62" spans="1:33" x14ac:dyDescent="0.25">
      <c r="A62" s="3">
        <v>2026</v>
      </c>
      <c r="B62" s="4">
        <v>46113</v>
      </c>
      <c r="C62" s="4">
        <v>46203</v>
      </c>
      <c r="D62" t="s">
        <v>83</v>
      </c>
      <c r="E62" s="3" t="s">
        <v>174</v>
      </c>
      <c r="F62" t="s">
        <v>86</v>
      </c>
      <c r="G62" s="3" t="s">
        <v>224</v>
      </c>
      <c r="H62" t="s">
        <v>98</v>
      </c>
      <c r="I62" s="3" t="s">
        <v>225</v>
      </c>
      <c r="J62" t="s">
        <v>99</v>
      </c>
      <c r="K62" s="3" t="s">
        <v>177</v>
      </c>
      <c r="L62" s="3">
        <v>2026</v>
      </c>
      <c r="M62" s="3" t="s">
        <v>177</v>
      </c>
      <c r="N62" s="3" t="s">
        <v>177</v>
      </c>
      <c r="O62" s="3" t="s">
        <v>177</v>
      </c>
      <c r="P62" s="3">
        <v>80.5</v>
      </c>
      <c r="Q62" s="5"/>
      <c r="R62" s="3"/>
      <c r="S62" t="s">
        <v>103</v>
      </c>
      <c r="T62" s="3" t="s">
        <v>178</v>
      </c>
      <c r="U62" s="4">
        <v>46167</v>
      </c>
      <c r="V62" s="4">
        <v>46167</v>
      </c>
      <c r="W62" t="s">
        <v>107</v>
      </c>
      <c r="X62" s="3"/>
      <c r="Y62" s="3"/>
      <c r="Z62" s="3"/>
      <c r="AA62" s="3"/>
      <c r="AB62" s="3">
        <v>55</v>
      </c>
      <c r="AC62" s="3">
        <v>55</v>
      </c>
      <c r="AD62" s="3">
        <v>55</v>
      </c>
      <c r="AE62" s="3" t="s">
        <v>174</v>
      </c>
      <c r="AF62" s="4">
        <v>46204</v>
      </c>
      <c r="AG62" t="s">
        <v>626</v>
      </c>
    </row>
    <row r="63" spans="1:33" x14ac:dyDescent="0.25">
      <c r="A63" s="3">
        <v>2026</v>
      </c>
      <c r="B63" s="4">
        <v>46113</v>
      </c>
      <c r="C63" s="4">
        <v>46203</v>
      </c>
      <c r="D63" t="s">
        <v>83</v>
      </c>
      <c r="E63" s="3" t="s">
        <v>174</v>
      </c>
      <c r="F63" t="s">
        <v>86</v>
      </c>
      <c r="G63" s="3" t="s">
        <v>226</v>
      </c>
      <c r="H63" t="s">
        <v>98</v>
      </c>
      <c r="I63" s="3" t="s">
        <v>219</v>
      </c>
      <c r="J63" t="s">
        <v>99</v>
      </c>
      <c r="K63" s="3" t="s">
        <v>177</v>
      </c>
      <c r="L63" s="3">
        <v>2026</v>
      </c>
      <c r="M63" s="3" t="s">
        <v>177</v>
      </c>
      <c r="N63" s="3" t="s">
        <v>177</v>
      </c>
      <c r="O63" s="3" t="s">
        <v>177</v>
      </c>
      <c r="P63" s="3">
        <v>49.1</v>
      </c>
      <c r="Q63" s="5"/>
      <c r="R63" s="3"/>
      <c r="S63" t="s">
        <v>103</v>
      </c>
      <c r="T63" s="3" t="s">
        <v>178</v>
      </c>
      <c r="U63" s="4">
        <v>46157</v>
      </c>
      <c r="V63" s="4">
        <v>46157</v>
      </c>
      <c r="W63" t="s">
        <v>107</v>
      </c>
      <c r="X63" s="3"/>
      <c r="Y63" s="3"/>
      <c r="Z63" s="3"/>
      <c r="AA63" s="3"/>
      <c r="AB63" s="3">
        <v>56</v>
      </c>
      <c r="AC63" s="3">
        <v>56</v>
      </c>
      <c r="AD63" s="3">
        <v>56</v>
      </c>
      <c r="AE63" s="3" t="s">
        <v>174</v>
      </c>
      <c r="AF63" s="4">
        <v>46204</v>
      </c>
      <c r="AG63" t="s">
        <v>626</v>
      </c>
    </row>
    <row r="64" spans="1:33" x14ac:dyDescent="0.25">
      <c r="A64" s="3">
        <v>2026</v>
      </c>
      <c r="B64" s="4">
        <v>46113</v>
      </c>
      <c r="C64" s="4">
        <v>46203</v>
      </c>
      <c r="D64" t="s">
        <v>83</v>
      </c>
      <c r="E64" s="3" t="s">
        <v>174</v>
      </c>
      <c r="F64" t="s">
        <v>86</v>
      </c>
      <c r="G64" s="3" t="s">
        <v>227</v>
      </c>
      <c r="H64" t="s">
        <v>98</v>
      </c>
      <c r="I64" s="3" t="s">
        <v>228</v>
      </c>
      <c r="J64" t="s">
        <v>99</v>
      </c>
      <c r="K64" s="3" t="s">
        <v>177</v>
      </c>
      <c r="L64" s="3">
        <v>2026</v>
      </c>
      <c r="M64" s="3" t="s">
        <v>177</v>
      </c>
      <c r="N64" s="3" t="s">
        <v>177</v>
      </c>
      <c r="O64" s="3" t="s">
        <v>177</v>
      </c>
      <c r="P64" s="3">
        <v>45</v>
      </c>
      <c r="Q64" s="5"/>
      <c r="R64" s="3"/>
      <c r="S64" t="s">
        <v>103</v>
      </c>
      <c r="T64" s="3" t="s">
        <v>178</v>
      </c>
      <c r="U64" s="4">
        <v>46147</v>
      </c>
      <c r="V64" s="4">
        <v>46147</v>
      </c>
      <c r="W64" t="s">
        <v>107</v>
      </c>
      <c r="X64" s="3"/>
      <c r="Y64" s="3"/>
      <c r="Z64" s="3"/>
      <c r="AA64" s="3"/>
      <c r="AB64" s="3">
        <v>57</v>
      </c>
      <c r="AC64" s="3">
        <v>57</v>
      </c>
      <c r="AD64" s="3">
        <v>57</v>
      </c>
      <c r="AE64" s="3" t="s">
        <v>174</v>
      </c>
      <c r="AF64" s="4">
        <v>46204</v>
      </c>
      <c r="AG64" t="s">
        <v>626</v>
      </c>
    </row>
    <row r="65" spans="1:33" x14ac:dyDescent="0.25">
      <c r="A65" s="3">
        <v>2026</v>
      </c>
      <c r="B65" s="4">
        <v>46113</v>
      </c>
      <c r="C65" s="4">
        <v>46203</v>
      </c>
      <c r="D65" t="s">
        <v>83</v>
      </c>
      <c r="E65" s="3" t="s">
        <v>174</v>
      </c>
      <c r="F65" t="s">
        <v>86</v>
      </c>
      <c r="G65" s="3" t="s">
        <v>229</v>
      </c>
      <c r="H65" t="s">
        <v>98</v>
      </c>
      <c r="I65" s="3" t="s">
        <v>219</v>
      </c>
      <c r="J65" t="s">
        <v>99</v>
      </c>
      <c r="K65" s="3" t="s">
        <v>177</v>
      </c>
      <c r="L65" s="3">
        <v>2026</v>
      </c>
      <c r="M65" s="3" t="s">
        <v>177</v>
      </c>
      <c r="N65" s="3" t="s">
        <v>177</v>
      </c>
      <c r="O65" s="3" t="s">
        <v>177</v>
      </c>
      <c r="P65" s="3">
        <v>400</v>
      </c>
      <c r="Q65" s="5"/>
      <c r="R65" s="3"/>
      <c r="S65" t="s">
        <v>103</v>
      </c>
      <c r="T65" s="3" t="s">
        <v>178</v>
      </c>
      <c r="U65" s="4">
        <v>46168</v>
      </c>
      <c r="V65" s="4">
        <v>46168</v>
      </c>
      <c r="W65" t="s">
        <v>107</v>
      </c>
      <c r="X65" s="3"/>
      <c r="Y65" s="3"/>
      <c r="Z65" s="3"/>
      <c r="AA65" s="3"/>
      <c r="AB65" s="3">
        <v>58</v>
      </c>
      <c r="AC65" s="3">
        <v>58</v>
      </c>
      <c r="AD65" s="3">
        <v>58</v>
      </c>
      <c r="AE65" s="3" t="s">
        <v>174</v>
      </c>
      <c r="AF65" s="4">
        <v>46204</v>
      </c>
      <c r="AG65" t="s">
        <v>626</v>
      </c>
    </row>
    <row r="66" spans="1:33" x14ac:dyDescent="0.25">
      <c r="A66" s="3">
        <v>2026</v>
      </c>
      <c r="B66" s="4">
        <v>46113</v>
      </c>
      <c r="C66" s="4">
        <v>46203</v>
      </c>
      <c r="D66" t="s">
        <v>83</v>
      </c>
      <c r="E66" s="3" t="s">
        <v>174</v>
      </c>
      <c r="F66" t="s">
        <v>86</v>
      </c>
      <c r="G66" s="3" t="s">
        <v>229</v>
      </c>
      <c r="H66" t="s">
        <v>98</v>
      </c>
      <c r="I66" s="3" t="s">
        <v>219</v>
      </c>
      <c r="J66" t="s">
        <v>99</v>
      </c>
      <c r="K66" s="3" t="s">
        <v>177</v>
      </c>
      <c r="L66" s="3">
        <v>2026</v>
      </c>
      <c r="M66" s="3" t="s">
        <v>177</v>
      </c>
      <c r="N66" s="3" t="s">
        <v>177</v>
      </c>
      <c r="O66" s="3" t="s">
        <v>177</v>
      </c>
      <c r="P66" s="3">
        <v>2150</v>
      </c>
      <c r="Q66" s="5"/>
      <c r="R66" s="3"/>
      <c r="S66" t="s">
        <v>103</v>
      </c>
      <c r="T66" s="3" t="s">
        <v>178</v>
      </c>
      <c r="U66" s="4">
        <v>46168</v>
      </c>
      <c r="V66" s="4">
        <v>46168</v>
      </c>
      <c r="W66" t="s">
        <v>107</v>
      </c>
      <c r="X66" s="3"/>
      <c r="Y66" s="3"/>
      <c r="Z66" s="3"/>
      <c r="AA66" s="3"/>
      <c r="AB66" s="3">
        <v>59</v>
      </c>
      <c r="AC66" s="3">
        <v>59</v>
      </c>
      <c r="AD66" s="3">
        <v>59</v>
      </c>
      <c r="AE66" s="3" t="s">
        <v>174</v>
      </c>
      <c r="AF66" s="4">
        <v>46204</v>
      </c>
      <c r="AG66" t="s">
        <v>626</v>
      </c>
    </row>
    <row r="67" spans="1:33" x14ac:dyDescent="0.25">
      <c r="A67" s="3">
        <v>2026</v>
      </c>
      <c r="B67" s="4">
        <v>46113</v>
      </c>
      <c r="C67" s="4">
        <v>46203</v>
      </c>
      <c r="D67" t="s">
        <v>83</v>
      </c>
      <c r="E67" s="3" t="s">
        <v>174</v>
      </c>
      <c r="F67" t="s">
        <v>86</v>
      </c>
      <c r="G67" s="3" t="s">
        <v>230</v>
      </c>
      <c r="H67" t="s">
        <v>98</v>
      </c>
      <c r="I67" s="3" t="s">
        <v>219</v>
      </c>
      <c r="J67" t="s">
        <v>99</v>
      </c>
      <c r="K67" s="3" t="s">
        <v>177</v>
      </c>
      <c r="L67" s="3">
        <v>2026</v>
      </c>
      <c r="M67" s="3" t="s">
        <v>177</v>
      </c>
      <c r="N67" s="3" t="s">
        <v>177</v>
      </c>
      <c r="O67" s="3" t="s">
        <v>177</v>
      </c>
      <c r="P67" s="3">
        <v>55</v>
      </c>
      <c r="Q67" s="5"/>
      <c r="R67" s="3"/>
      <c r="S67" t="s">
        <v>103</v>
      </c>
      <c r="T67" s="3" t="s">
        <v>178</v>
      </c>
      <c r="U67" s="4">
        <v>46164</v>
      </c>
      <c r="V67" s="4">
        <v>46164</v>
      </c>
      <c r="W67" t="s">
        <v>107</v>
      </c>
      <c r="X67" s="3"/>
      <c r="Y67" s="3"/>
      <c r="Z67" s="3"/>
      <c r="AA67" s="3"/>
      <c r="AB67" s="3">
        <v>60</v>
      </c>
      <c r="AC67" s="3">
        <v>60</v>
      </c>
      <c r="AD67" s="3">
        <v>60</v>
      </c>
      <c r="AE67" s="3" t="s">
        <v>174</v>
      </c>
      <c r="AF67" s="4">
        <v>46204</v>
      </c>
      <c r="AG67" t="s">
        <v>626</v>
      </c>
    </row>
    <row r="68" spans="1:33" x14ac:dyDescent="0.25">
      <c r="A68" s="3">
        <v>2026</v>
      </c>
      <c r="B68" s="4">
        <v>46113</v>
      </c>
      <c r="C68" s="4">
        <v>46203</v>
      </c>
      <c r="D68" t="s">
        <v>83</v>
      </c>
      <c r="E68" s="3" t="s">
        <v>174</v>
      </c>
      <c r="F68" t="s">
        <v>86</v>
      </c>
      <c r="G68" s="3" t="s">
        <v>231</v>
      </c>
      <c r="H68" t="s">
        <v>98</v>
      </c>
      <c r="I68" s="3" t="s">
        <v>228</v>
      </c>
      <c r="J68" t="s">
        <v>99</v>
      </c>
      <c r="K68" s="3" t="s">
        <v>177</v>
      </c>
      <c r="L68" s="3">
        <v>2026</v>
      </c>
      <c r="M68" s="3" t="s">
        <v>177</v>
      </c>
      <c r="N68" s="3" t="s">
        <v>177</v>
      </c>
      <c r="O68" s="3" t="s">
        <v>177</v>
      </c>
      <c r="P68" s="3">
        <v>990</v>
      </c>
      <c r="Q68" s="5"/>
      <c r="R68" s="3"/>
      <c r="S68" t="s">
        <v>103</v>
      </c>
      <c r="T68" s="3" t="s">
        <v>178</v>
      </c>
      <c r="U68" s="4">
        <v>46161</v>
      </c>
      <c r="V68" s="4">
        <v>46161</v>
      </c>
      <c r="W68" t="s">
        <v>107</v>
      </c>
      <c r="X68" s="3"/>
      <c r="Y68" s="3"/>
      <c r="Z68" s="3"/>
      <c r="AA68" s="3"/>
      <c r="AB68" s="3">
        <v>61</v>
      </c>
      <c r="AC68" s="3">
        <v>61</v>
      </c>
      <c r="AD68" s="3">
        <v>61</v>
      </c>
      <c r="AE68" s="3" t="s">
        <v>174</v>
      </c>
      <c r="AF68" s="4">
        <v>46204</v>
      </c>
      <c r="AG68" t="s">
        <v>626</v>
      </c>
    </row>
    <row r="69" spans="1:33" x14ac:dyDescent="0.25">
      <c r="A69" s="3">
        <v>2026</v>
      </c>
      <c r="B69" s="4">
        <v>46113</v>
      </c>
      <c r="C69" s="4">
        <v>46203</v>
      </c>
      <c r="D69" t="s">
        <v>83</v>
      </c>
      <c r="E69" s="3" t="s">
        <v>232</v>
      </c>
      <c r="F69" t="s">
        <v>87</v>
      </c>
      <c r="G69" s="3" t="s">
        <v>98</v>
      </c>
      <c r="H69" t="s">
        <v>98</v>
      </c>
      <c r="I69" s="3" t="s">
        <v>233</v>
      </c>
      <c r="J69" t="s">
        <v>100</v>
      </c>
      <c r="K69" s="3" t="s">
        <v>234</v>
      </c>
      <c r="L69" s="3">
        <v>2026</v>
      </c>
      <c r="M69" s="3" t="s">
        <v>234</v>
      </c>
      <c r="N69" s="3" t="s">
        <v>235</v>
      </c>
      <c r="O69" s="3" t="s">
        <v>236</v>
      </c>
      <c r="P69" s="3">
        <v>55.5</v>
      </c>
      <c r="Q69" s="3"/>
      <c r="R69" s="3"/>
      <c r="S69" t="s">
        <v>103</v>
      </c>
      <c r="T69" s="3" t="s">
        <v>178</v>
      </c>
      <c r="U69" s="4">
        <v>46129</v>
      </c>
      <c r="V69" s="4">
        <v>46387</v>
      </c>
      <c r="W69" t="s">
        <v>107</v>
      </c>
      <c r="X69" s="3"/>
      <c r="Y69" s="3"/>
      <c r="Z69" s="3"/>
      <c r="AA69" s="3"/>
      <c r="AB69" s="3">
        <v>62</v>
      </c>
      <c r="AC69" s="3">
        <v>62</v>
      </c>
      <c r="AD69" s="3">
        <v>62</v>
      </c>
      <c r="AE69" s="3" t="s">
        <v>232</v>
      </c>
      <c r="AF69" s="4">
        <v>46204</v>
      </c>
      <c r="AG69" t="s">
        <v>626</v>
      </c>
    </row>
    <row r="70" spans="1:33" x14ac:dyDescent="0.25">
      <c r="A70" s="3">
        <v>2026</v>
      </c>
      <c r="B70" s="4">
        <v>46113</v>
      </c>
      <c r="C70" s="4">
        <v>46203</v>
      </c>
      <c r="D70" t="s">
        <v>83</v>
      </c>
      <c r="E70" s="3" t="s">
        <v>232</v>
      </c>
      <c r="F70" t="s">
        <v>87</v>
      </c>
      <c r="G70" s="3" t="s">
        <v>98</v>
      </c>
      <c r="H70" t="s">
        <v>98</v>
      </c>
      <c r="I70" s="3" t="s">
        <v>237</v>
      </c>
      <c r="J70" t="s">
        <v>100</v>
      </c>
      <c r="K70" s="3" t="s">
        <v>234</v>
      </c>
      <c r="L70" s="3">
        <v>2026</v>
      </c>
      <c r="M70" s="3" t="s">
        <v>234</v>
      </c>
      <c r="N70" s="3" t="s">
        <v>235</v>
      </c>
      <c r="O70" s="3" t="s">
        <v>236</v>
      </c>
      <c r="P70" s="3">
        <v>33</v>
      </c>
      <c r="Q70" s="3"/>
      <c r="R70" s="3"/>
      <c r="S70" t="s">
        <v>103</v>
      </c>
      <c r="T70" s="3" t="s">
        <v>178</v>
      </c>
      <c r="U70" s="4">
        <v>46139</v>
      </c>
      <c r="V70" s="4">
        <v>46387</v>
      </c>
      <c r="W70" t="s">
        <v>107</v>
      </c>
      <c r="X70" s="3"/>
      <c r="Y70" s="3"/>
      <c r="Z70" s="3"/>
      <c r="AA70" s="3"/>
      <c r="AB70" s="3">
        <v>63</v>
      </c>
      <c r="AC70" s="3">
        <v>63</v>
      </c>
      <c r="AD70" s="3">
        <v>63</v>
      </c>
      <c r="AE70" s="3" t="s">
        <v>232</v>
      </c>
      <c r="AF70" s="4">
        <v>46204</v>
      </c>
      <c r="AG70" t="s">
        <v>626</v>
      </c>
    </row>
    <row r="71" spans="1:33" x14ac:dyDescent="0.25">
      <c r="A71" s="3">
        <v>2026</v>
      </c>
      <c r="B71" s="4">
        <v>46113</v>
      </c>
      <c r="C71" s="4">
        <v>46203</v>
      </c>
      <c r="D71" t="s">
        <v>83</v>
      </c>
      <c r="E71" s="3" t="s">
        <v>232</v>
      </c>
      <c r="F71" t="s">
        <v>87</v>
      </c>
      <c r="G71" s="3" t="s">
        <v>98</v>
      </c>
      <c r="H71" t="s">
        <v>98</v>
      </c>
      <c r="I71" s="3" t="s">
        <v>238</v>
      </c>
      <c r="J71" t="s">
        <v>100</v>
      </c>
      <c r="K71" s="3" t="s">
        <v>234</v>
      </c>
      <c r="L71" s="3">
        <v>2026</v>
      </c>
      <c r="M71" s="3" t="s">
        <v>234</v>
      </c>
      <c r="N71" s="3" t="s">
        <v>235</v>
      </c>
      <c r="O71" s="3" t="s">
        <v>236</v>
      </c>
      <c r="P71" s="3">
        <v>5.48</v>
      </c>
      <c r="Q71" s="3"/>
      <c r="R71" s="3"/>
      <c r="S71" t="s">
        <v>103</v>
      </c>
      <c r="T71" s="3" t="s">
        <v>178</v>
      </c>
      <c r="U71" s="4">
        <v>46181</v>
      </c>
      <c r="V71" s="4">
        <v>46387</v>
      </c>
      <c r="W71" t="s">
        <v>107</v>
      </c>
      <c r="X71" s="3"/>
      <c r="Y71" s="3"/>
      <c r="Z71" s="3"/>
      <c r="AA71" s="3"/>
      <c r="AB71" s="3">
        <v>64</v>
      </c>
      <c r="AC71" s="3">
        <v>64</v>
      </c>
      <c r="AD71" s="3">
        <v>64</v>
      </c>
      <c r="AE71" s="3" t="s">
        <v>232</v>
      </c>
      <c r="AF71" s="4">
        <v>46204</v>
      </c>
      <c r="AG71" t="s">
        <v>626</v>
      </c>
    </row>
    <row r="72" spans="1:33" x14ac:dyDescent="0.25">
      <c r="A72" s="3">
        <v>2026</v>
      </c>
      <c r="B72" s="4">
        <v>46113</v>
      </c>
      <c r="C72" s="4">
        <v>46203</v>
      </c>
      <c r="D72" t="s">
        <v>83</v>
      </c>
      <c r="E72" s="3" t="s">
        <v>239</v>
      </c>
      <c r="F72" t="s">
        <v>87</v>
      </c>
      <c r="G72" s="3" t="s">
        <v>240</v>
      </c>
      <c r="H72" t="s">
        <v>89</v>
      </c>
      <c r="I72" s="3" t="s">
        <v>241</v>
      </c>
      <c r="J72" t="s">
        <v>99</v>
      </c>
      <c r="K72" s="3" t="s">
        <v>242</v>
      </c>
      <c r="L72" s="3">
        <v>2026</v>
      </c>
      <c r="M72" s="3" t="s">
        <v>243</v>
      </c>
      <c r="N72" t="s">
        <v>574</v>
      </c>
      <c r="O72" t="s">
        <v>243</v>
      </c>
      <c r="P72" s="3">
        <v>51657.8</v>
      </c>
      <c r="Q72" s="3"/>
      <c r="R72" s="3"/>
      <c r="S72" t="s">
        <v>101</v>
      </c>
      <c r="T72" s="3" t="s">
        <v>245</v>
      </c>
      <c r="U72" s="4">
        <v>46057</v>
      </c>
      <c r="V72" s="4">
        <v>46134</v>
      </c>
      <c r="W72" t="s">
        <v>107</v>
      </c>
      <c r="X72" s="3"/>
      <c r="Y72" s="3"/>
      <c r="Z72" s="3"/>
      <c r="AA72" s="3"/>
      <c r="AB72" s="3">
        <v>65</v>
      </c>
      <c r="AC72" s="3">
        <v>65</v>
      </c>
      <c r="AD72" s="3">
        <v>65</v>
      </c>
      <c r="AE72" s="3" t="s">
        <v>246</v>
      </c>
      <c r="AF72" s="4">
        <v>46204</v>
      </c>
      <c r="AG72" t="s">
        <v>626</v>
      </c>
    </row>
    <row r="73" spans="1:33" x14ac:dyDescent="0.25">
      <c r="A73" s="3">
        <v>2026</v>
      </c>
      <c r="B73" s="4">
        <v>46113</v>
      </c>
      <c r="C73" s="4">
        <v>46203</v>
      </c>
      <c r="D73" t="s">
        <v>83</v>
      </c>
      <c r="E73" s="3" t="s">
        <v>239</v>
      </c>
      <c r="F73" t="s">
        <v>87</v>
      </c>
      <c r="G73" s="3" t="s">
        <v>240</v>
      </c>
      <c r="H73" t="s">
        <v>89</v>
      </c>
      <c r="I73" s="3" t="s">
        <v>241</v>
      </c>
      <c r="J73" t="s">
        <v>99</v>
      </c>
      <c r="K73" s="3" t="s">
        <v>242</v>
      </c>
      <c r="L73" s="3">
        <v>2026</v>
      </c>
      <c r="M73" s="3" t="s">
        <v>243</v>
      </c>
      <c r="N73" s="3" t="s">
        <v>244</v>
      </c>
      <c r="O73" s="3"/>
      <c r="P73" s="3">
        <v>51600</v>
      </c>
      <c r="Q73" s="3"/>
      <c r="R73" s="3"/>
      <c r="S73" t="s">
        <v>101</v>
      </c>
      <c r="T73" s="3" t="s">
        <v>245</v>
      </c>
      <c r="U73" s="4">
        <v>46129</v>
      </c>
      <c r="V73" s="4">
        <v>46162</v>
      </c>
      <c r="W73" t="s">
        <v>107</v>
      </c>
      <c r="X73" s="3"/>
      <c r="Y73" s="3"/>
      <c r="Z73" s="3"/>
      <c r="AA73" s="3"/>
      <c r="AB73" s="3">
        <v>66</v>
      </c>
      <c r="AC73" s="3">
        <v>66</v>
      </c>
      <c r="AD73" s="3">
        <v>66</v>
      </c>
      <c r="AE73" s="3" t="s">
        <v>246</v>
      </c>
      <c r="AF73" s="4">
        <v>46204</v>
      </c>
      <c r="AG73" t="s">
        <v>626</v>
      </c>
    </row>
    <row r="74" spans="1:33" x14ac:dyDescent="0.25">
      <c r="A74" s="3">
        <v>2026</v>
      </c>
      <c r="B74" s="4">
        <v>46113</v>
      </c>
      <c r="C74" s="4">
        <v>46203</v>
      </c>
      <c r="D74" t="s">
        <v>83</v>
      </c>
      <c r="E74" s="3" t="s">
        <v>239</v>
      </c>
      <c r="F74" t="s">
        <v>87</v>
      </c>
      <c r="G74" s="3" t="s">
        <v>240</v>
      </c>
      <c r="H74" t="s">
        <v>94</v>
      </c>
      <c r="I74" s="3" t="s">
        <v>247</v>
      </c>
      <c r="J74" t="s">
        <v>99</v>
      </c>
      <c r="K74" s="3" t="s">
        <v>242</v>
      </c>
      <c r="L74" s="3">
        <v>2026</v>
      </c>
      <c r="M74" s="3" t="s">
        <v>243</v>
      </c>
      <c r="N74" s="3" t="s">
        <v>244</v>
      </c>
      <c r="O74" s="3"/>
      <c r="P74" s="3">
        <v>27800</v>
      </c>
      <c r="Q74" s="3"/>
      <c r="R74" s="3"/>
      <c r="S74" t="s">
        <v>101</v>
      </c>
      <c r="T74" s="3" t="s">
        <v>245</v>
      </c>
      <c r="U74" s="4">
        <v>46149</v>
      </c>
      <c r="V74" s="4">
        <v>46174</v>
      </c>
      <c r="W74" t="s">
        <v>107</v>
      </c>
      <c r="X74" s="3"/>
      <c r="Y74" s="3"/>
      <c r="Z74" s="3"/>
      <c r="AA74" s="3"/>
      <c r="AB74" s="3">
        <v>67</v>
      </c>
      <c r="AC74" s="3">
        <v>67</v>
      </c>
      <c r="AD74" s="3">
        <v>67</v>
      </c>
      <c r="AE74" s="3" t="s">
        <v>246</v>
      </c>
      <c r="AF74" s="4">
        <v>46204</v>
      </c>
      <c r="AG74" t="s">
        <v>626</v>
      </c>
    </row>
    <row r="75" spans="1:33" x14ac:dyDescent="0.25">
      <c r="A75" s="3">
        <v>2026</v>
      </c>
      <c r="B75" s="4">
        <v>46113</v>
      </c>
      <c r="C75" s="4">
        <v>46203</v>
      </c>
      <c r="D75" t="s">
        <v>83</v>
      </c>
      <c r="E75" s="3" t="s">
        <v>239</v>
      </c>
      <c r="F75" t="s">
        <v>87</v>
      </c>
      <c r="G75" s="3" t="s">
        <v>240</v>
      </c>
      <c r="H75" t="s">
        <v>94</v>
      </c>
      <c r="I75" s="3" t="s">
        <v>247</v>
      </c>
      <c r="J75" t="s">
        <v>99</v>
      </c>
      <c r="K75" s="3" t="s">
        <v>242</v>
      </c>
      <c r="L75" s="3">
        <v>2026</v>
      </c>
      <c r="M75" s="3" t="s">
        <v>243</v>
      </c>
      <c r="N75" s="3" t="s">
        <v>244</v>
      </c>
      <c r="O75" s="3"/>
      <c r="P75" s="3">
        <v>27800</v>
      </c>
      <c r="Q75" s="3"/>
      <c r="R75" s="3"/>
      <c r="S75" t="s">
        <v>101</v>
      </c>
      <c r="T75" s="3" t="s">
        <v>245</v>
      </c>
      <c r="U75" s="4">
        <v>46149</v>
      </c>
      <c r="V75" s="4">
        <v>46189</v>
      </c>
      <c r="W75" t="s">
        <v>107</v>
      </c>
      <c r="X75" s="3"/>
      <c r="Y75" s="3"/>
      <c r="Z75" s="3"/>
      <c r="AA75" s="3"/>
      <c r="AB75" s="3">
        <v>68</v>
      </c>
      <c r="AC75" s="3">
        <v>68</v>
      </c>
      <c r="AD75" s="3">
        <v>68</v>
      </c>
      <c r="AE75" s="3" t="s">
        <v>246</v>
      </c>
      <c r="AF75" s="4">
        <v>46204</v>
      </c>
      <c r="AG75" t="s">
        <v>626</v>
      </c>
    </row>
    <row r="76" spans="1:33" x14ac:dyDescent="0.25">
      <c r="A76" s="3">
        <v>2026</v>
      </c>
      <c r="B76" s="4">
        <v>46113</v>
      </c>
      <c r="C76" s="4">
        <v>46203</v>
      </c>
      <c r="D76" t="s">
        <v>83</v>
      </c>
      <c r="E76" s="3" t="s">
        <v>248</v>
      </c>
      <c r="F76" t="s">
        <v>87</v>
      </c>
      <c r="G76" s="3" t="s">
        <v>98</v>
      </c>
      <c r="H76" t="s">
        <v>98</v>
      </c>
      <c r="I76" s="3" t="s">
        <v>249</v>
      </c>
      <c r="J76" t="s">
        <v>99</v>
      </c>
      <c r="K76" s="3" t="s">
        <v>250</v>
      </c>
      <c r="L76" s="3">
        <v>2026</v>
      </c>
      <c r="M76" s="3" t="s">
        <v>251</v>
      </c>
      <c r="N76" s="3" t="s">
        <v>252</v>
      </c>
      <c r="O76" s="3" t="s">
        <v>252</v>
      </c>
      <c r="P76" s="3">
        <v>240</v>
      </c>
      <c r="Q76" s="3"/>
      <c r="R76" s="3"/>
      <c r="S76" t="s">
        <v>103</v>
      </c>
      <c r="T76" s="3" t="s">
        <v>178</v>
      </c>
      <c r="U76" s="4">
        <v>46030</v>
      </c>
      <c r="V76" s="4">
        <v>46377</v>
      </c>
      <c r="W76" t="s">
        <v>107</v>
      </c>
      <c r="X76" s="3"/>
      <c r="Y76" s="3"/>
      <c r="Z76" s="3"/>
      <c r="AA76" s="3"/>
      <c r="AB76" s="3">
        <v>69</v>
      </c>
      <c r="AC76" s="3">
        <v>69</v>
      </c>
      <c r="AD76" s="3">
        <v>69</v>
      </c>
      <c r="AE76" s="3" t="s">
        <v>253</v>
      </c>
      <c r="AF76" s="4">
        <v>46204</v>
      </c>
      <c r="AG76" t="s">
        <v>626</v>
      </c>
    </row>
    <row r="77" spans="1:33" x14ac:dyDescent="0.25">
      <c r="A77" s="3">
        <v>2026</v>
      </c>
      <c r="B77" s="4">
        <v>46113</v>
      </c>
      <c r="C77" s="4">
        <v>46203</v>
      </c>
      <c r="D77" t="s">
        <v>83</v>
      </c>
      <c r="E77" s="3" t="s">
        <v>248</v>
      </c>
      <c r="F77" t="s">
        <v>87</v>
      </c>
      <c r="G77" s="3" t="s">
        <v>98</v>
      </c>
      <c r="H77" t="s">
        <v>98</v>
      </c>
      <c r="I77" s="3" t="s">
        <v>254</v>
      </c>
      <c r="J77" t="s">
        <v>99</v>
      </c>
      <c r="K77" s="3" t="s">
        <v>255</v>
      </c>
      <c r="L77" s="3">
        <v>2026</v>
      </c>
      <c r="M77" s="3" t="s">
        <v>255</v>
      </c>
      <c r="N77" s="3" t="s">
        <v>252</v>
      </c>
      <c r="O77" s="3" t="s">
        <v>252</v>
      </c>
      <c r="P77" s="3">
        <v>447.95</v>
      </c>
      <c r="Q77" s="3"/>
      <c r="R77" s="3"/>
      <c r="S77" t="s">
        <v>103</v>
      </c>
      <c r="T77" s="3" t="s">
        <v>178</v>
      </c>
      <c r="U77" s="4">
        <v>46069</v>
      </c>
      <c r="V77" s="4">
        <v>46203</v>
      </c>
      <c r="W77" t="s">
        <v>107</v>
      </c>
      <c r="X77" s="3"/>
      <c r="Y77" s="3"/>
      <c r="Z77" s="3"/>
      <c r="AA77" s="3"/>
      <c r="AB77" s="3">
        <v>70</v>
      </c>
      <c r="AC77" s="3">
        <v>70</v>
      </c>
      <c r="AD77" s="3">
        <v>70</v>
      </c>
      <c r="AE77" s="3" t="s">
        <v>253</v>
      </c>
      <c r="AF77" s="4">
        <v>46204</v>
      </c>
      <c r="AG77" t="s">
        <v>626</v>
      </c>
    </row>
    <row r="78" spans="1:33" x14ac:dyDescent="0.25">
      <c r="A78" s="3">
        <v>2026</v>
      </c>
      <c r="B78" s="4">
        <v>46113</v>
      </c>
      <c r="C78" s="4">
        <v>46203</v>
      </c>
      <c r="D78" t="s">
        <v>83</v>
      </c>
      <c r="E78" s="3" t="s">
        <v>248</v>
      </c>
      <c r="F78" t="s">
        <v>87</v>
      </c>
      <c r="G78" s="3" t="s">
        <v>98</v>
      </c>
      <c r="H78" t="s">
        <v>98</v>
      </c>
      <c r="I78" s="3" t="s">
        <v>256</v>
      </c>
      <c r="J78" t="s">
        <v>99</v>
      </c>
      <c r="K78" s="3" t="s">
        <v>257</v>
      </c>
      <c r="L78" s="3">
        <v>2026</v>
      </c>
      <c r="M78" s="3" t="s">
        <v>258</v>
      </c>
      <c r="N78" s="3" t="s">
        <v>252</v>
      </c>
      <c r="O78" s="3" t="s">
        <v>252</v>
      </c>
      <c r="P78" s="3">
        <v>21</v>
      </c>
      <c r="Q78" s="3"/>
      <c r="R78" s="3"/>
      <c r="S78" t="s">
        <v>103</v>
      </c>
      <c r="T78" s="3" t="s">
        <v>178</v>
      </c>
      <c r="U78" s="4">
        <v>46030</v>
      </c>
      <c r="V78" s="4">
        <v>46203</v>
      </c>
      <c r="W78" t="s">
        <v>107</v>
      </c>
      <c r="X78" s="3"/>
      <c r="Y78" s="3"/>
      <c r="Z78" s="3"/>
      <c r="AA78" s="3"/>
      <c r="AB78" s="3">
        <v>71</v>
      </c>
      <c r="AC78" s="3">
        <v>71</v>
      </c>
      <c r="AD78" s="3">
        <v>71</v>
      </c>
      <c r="AE78" s="3" t="s">
        <v>253</v>
      </c>
      <c r="AF78" s="4">
        <v>46204</v>
      </c>
      <c r="AG78" t="s">
        <v>626</v>
      </c>
    </row>
    <row r="79" spans="1:33" x14ac:dyDescent="0.25">
      <c r="A79" s="3">
        <v>2026</v>
      </c>
      <c r="B79" s="4">
        <v>46113</v>
      </c>
      <c r="C79" s="4">
        <v>46203</v>
      </c>
      <c r="D79" t="s">
        <v>83</v>
      </c>
      <c r="E79" s="3" t="s">
        <v>248</v>
      </c>
      <c r="F79" t="s">
        <v>87</v>
      </c>
      <c r="G79" s="3" t="s">
        <v>98</v>
      </c>
      <c r="H79" t="s">
        <v>98</v>
      </c>
      <c r="I79" s="3" t="s">
        <v>259</v>
      </c>
      <c r="J79" t="s">
        <v>99</v>
      </c>
      <c r="K79" s="3" t="s">
        <v>260</v>
      </c>
      <c r="L79" s="3">
        <v>2026</v>
      </c>
      <c r="M79" s="3" t="s">
        <v>261</v>
      </c>
      <c r="N79" s="3" t="s">
        <v>252</v>
      </c>
      <c r="O79" s="3" t="s">
        <v>252</v>
      </c>
      <c r="P79" s="3">
        <v>18</v>
      </c>
      <c r="Q79" s="3"/>
      <c r="R79" s="3"/>
      <c r="S79" t="s">
        <v>103</v>
      </c>
      <c r="T79" s="3" t="s">
        <v>178</v>
      </c>
      <c r="U79" s="4">
        <v>46204</v>
      </c>
      <c r="V79" s="4">
        <v>46377</v>
      </c>
      <c r="W79" t="s">
        <v>107</v>
      </c>
      <c r="X79" s="3"/>
      <c r="Y79" s="3"/>
      <c r="Z79" s="3"/>
      <c r="AA79" s="3"/>
      <c r="AB79" s="3">
        <v>72</v>
      </c>
      <c r="AC79" s="3">
        <v>72</v>
      </c>
      <c r="AD79" s="3">
        <v>72</v>
      </c>
      <c r="AE79" s="3" t="s">
        <v>253</v>
      </c>
      <c r="AF79" s="4">
        <v>46204</v>
      </c>
      <c r="AG79" t="s">
        <v>626</v>
      </c>
    </row>
    <row r="80" spans="1:33" x14ac:dyDescent="0.25">
      <c r="A80" s="3">
        <v>2026</v>
      </c>
      <c r="B80" s="4">
        <v>46113</v>
      </c>
      <c r="C80" s="4">
        <v>46203</v>
      </c>
      <c r="D80" t="s">
        <v>83</v>
      </c>
      <c r="E80" s="3" t="s">
        <v>248</v>
      </c>
      <c r="F80" t="s">
        <v>87</v>
      </c>
      <c r="G80" s="3" t="s">
        <v>98</v>
      </c>
      <c r="H80" t="s">
        <v>98</v>
      </c>
      <c r="I80" s="3" t="s">
        <v>262</v>
      </c>
      <c r="J80" t="s">
        <v>100</v>
      </c>
      <c r="K80" s="3" t="s">
        <v>263</v>
      </c>
      <c r="L80" s="3">
        <v>2026</v>
      </c>
      <c r="M80" s="3" t="s">
        <v>263</v>
      </c>
      <c r="N80" s="3" t="s">
        <v>252</v>
      </c>
      <c r="O80" s="3" t="s">
        <v>252</v>
      </c>
      <c r="P80" s="3">
        <v>92</v>
      </c>
      <c r="Q80" s="3"/>
      <c r="R80" s="3"/>
      <c r="S80" t="s">
        <v>103</v>
      </c>
      <c r="T80" s="3" t="s">
        <v>178</v>
      </c>
      <c r="U80" s="4">
        <v>46204</v>
      </c>
      <c r="V80" s="4">
        <v>46377</v>
      </c>
      <c r="W80" t="s">
        <v>107</v>
      </c>
      <c r="X80" s="3"/>
      <c r="Y80" s="3"/>
      <c r="Z80" s="3"/>
      <c r="AA80" s="3"/>
      <c r="AB80" s="3">
        <v>73</v>
      </c>
      <c r="AC80" s="3">
        <v>73</v>
      </c>
      <c r="AD80" s="3">
        <v>73</v>
      </c>
      <c r="AE80" s="3" t="s">
        <v>253</v>
      </c>
      <c r="AF80" s="4">
        <v>46204</v>
      </c>
      <c r="AG80" t="s">
        <v>626</v>
      </c>
    </row>
    <row r="81" spans="1:33" x14ac:dyDescent="0.25">
      <c r="A81" s="3">
        <v>2026</v>
      </c>
      <c r="B81" s="4">
        <v>46113</v>
      </c>
      <c r="C81" s="4">
        <v>46203</v>
      </c>
      <c r="D81" t="s">
        <v>83</v>
      </c>
      <c r="E81" s="3" t="s">
        <v>248</v>
      </c>
      <c r="F81" t="s">
        <v>87</v>
      </c>
      <c r="G81" s="3" t="s">
        <v>98</v>
      </c>
      <c r="H81" t="s">
        <v>98</v>
      </c>
      <c r="I81" s="3" t="s">
        <v>264</v>
      </c>
      <c r="J81" t="s">
        <v>100</v>
      </c>
      <c r="K81" s="3" t="s">
        <v>265</v>
      </c>
      <c r="L81" s="3">
        <v>2026</v>
      </c>
      <c r="M81" s="3" t="s">
        <v>266</v>
      </c>
      <c r="N81" s="3" t="s">
        <v>252</v>
      </c>
      <c r="O81" s="3" t="s">
        <v>252</v>
      </c>
      <c r="P81" s="3">
        <v>492</v>
      </c>
      <c r="Q81" s="3"/>
      <c r="R81" s="3"/>
      <c r="S81" t="s">
        <v>103</v>
      </c>
      <c r="T81" s="3" t="s">
        <v>178</v>
      </c>
      <c r="U81" s="4">
        <v>46204</v>
      </c>
      <c r="V81" s="4">
        <v>46377</v>
      </c>
      <c r="W81" t="s">
        <v>107</v>
      </c>
      <c r="X81" s="3"/>
      <c r="Y81" s="3"/>
      <c r="Z81" s="3"/>
      <c r="AA81" s="3"/>
      <c r="AB81" s="3">
        <v>74</v>
      </c>
      <c r="AC81" s="3">
        <v>74</v>
      </c>
      <c r="AD81" s="3">
        <v>74</v>
      </c>
      <c r="AE81" s="3" t="s">
        <v>253</v>
      </c>
      <c r="AF81" s="4">
        <v>46204</v>
      </c>
      <c r="AG81" t="s">
        <v>626</v>
      </c>
    </row>
    <row r="82" spans="1:33" x14ac:dyDescent="0.25">
      <c r="A82" s="3">
        <v>2026</v>
      </c>
      <c r="B82" s="4">
        <v>46113</v>
      </c>
      <c r="C82" s="4">
        <v>46203</v>
      </c>
      <c r="D82" t="s">
        <v>83</v>
      </c>
      <c r="E82" s="3" t="s">
        <v>248</v>
      </c>
      <c r="F82" t="s">
        <v>87</v>
      </c>
      <c r="G82" s="3" t="s">
        <v>98</v>
      </c>
      <c r="H82" t="s">
        <v>98</v>
      </c>
      <c r="I82" s="3" t="s">
        <v>264</v>
      </c>
      <c r="J82" t="s">
        <v>100</v>
      </c>
      <c r="K82" s="3" t="s">
        <v>267</v>
      </c>
      <c r="L82" s="3">
        <v>2026</v>
      </c>
      <c r="M82" s="3" t="s">
        <v>267</v>
      </c>
      <c r="N82" s="3" t="s">
        <v>252</v>
      </c>
      <c r="O82" s="3" t="s">
        <v>252</v>
      </c>
      <c r="P82" s="3">
        <v>99.5</v>
      </c>
      <c r="Q82" s="3"/>
      <c r="R82" s="3"/>
      <c r="S82" t="s">
        <v>103</v>
      </c>
      <c r="T82" s="3" t="s">
        <v>178</v>
      </c>
      <c r="U82" s="4">
        <v>46204</v>
      </c>
      <c r="V82" s="4">
        <v>46203</v>
      </c>
      <c r="W82" t="s">
        <v>107</v>
      </c>
      <c r="X82" s="3"/>
      <c r="Y82" s="3"/>
      <c r="Z82" s="3"/>
      <c r="AA82" s="3"/>
      <c r="AB82" s="3">
        <v>75</v>
      </c>
      <c r="AC82" s="3">
        <v>75</v>
      </c>
      <c r="AD82" s="3">
        <v>75</v>
      </c>
      <c r="AE82" s="3" t="s">
        <v>253</v>
      </c>
      <c r="AF82" s="4">
        <v>46204</v>
      </c>
      <c r="AG82" t="s">
        <v>626</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78"/>
  <sheetViews>
    <sheetView topLeftCell="A3" workbookViewId="0">
      <selection activeCell="K9" sqref="K9"/>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131</v>
      </c>
      <c r="C2" t="s">
        <v>132</v>
      </c>
      <c r="D2" t="s">
        <v>133</v>
      </c>
      <c r="E2" t="s">
        <v>134</v>
      </c>
      <c r="F2" t="s">
        <v>135</v>
      </c>
      <c r="G2" t="s">
        <v>136</v>
      </c>
      <c r="H2" t="s">
        <v>137</v>
      </c>
      <c r="I2" t="s">
        <v>138</v>
      </c>
      <c r="J2" t="s">
        <v>139</v>
      </c>
      <c r="K2" t="s">
        <v>140</v>
      </c>
    </row>
    <row r="3" spans="1:11" x14ac:dyDescent="0.25">
      <c r="A3" s="1" t="s">
        <v>117</v>
      </c>
      <c r="B3" s="1" t="s">
        <v>141</v>
      </c>
      <c r="C3" s="1" t="s">
        <v>142</v>
      </c>
      <c r="D3" s="1" t="s">
        <v>143</v>
      </c>
      <c r="E3" s="1" t="s">
        <v>144</v>
      </c>
      <c r="F3" s="1" t="s">
        <v>145</v>
      </c>
      <c r="G3" s="1" t="s">
        <v>146</v>
      </c>
      <c r="H3" s="1" t="s">
        <v>147</v>
      </c>
      <c r="I3" s="1" t="s">
        <v>148</v>
      </c>
      <c r="J3" s="1" t="s">
        <v>149</v>
      </c>
      <c r="K3" s="1" t="s">
        <v>150</v>
      </c>
    </row>
    <row r="4" spans="1:11" x14ac:dyDescent="0.25">
      <c r="A4" s="3">
        <v>1</v>
      </c>
      <c r="B4" s="11">
        <v>3611</v>
      </c>
      <c r="C4" s="3">
        <v>3611</v>
      </c>
      <c r="D4" s="3" t="s">
        <v>436</v>
      </c>
      <c r="E4" s="10" t="s">
        <v>611</v>
      </c>
      <c r="F4" s="10" t="s">
        <v>612</v>
      </c>
      <c r="G4" s="10" t="s">
        <v>613</v>
      </c>
      <c r="H4" s="3" t="s">
        <v>606</v>
      </c>
      <c r="I4" s="10" t="s">
        <v>611</v>
      </c>
      <c r="J4" s="10" t="s">
        <v>612</v>
      </c>
      <c r="K4" s="10" t="s">
        <v>613</v>
      </c>
    </row>
    <row r="5" spans="1:11" x14ac:dyDescent="0.25">
      <c r="A5" s="3">
        <v>2</v>
      </c>
      <c r="B5" s="11">
        <v>3660</v>
      </c>
      <c r="C5" s="3">
        <v>3660</v>
      </c>
      <c r="D5" s="3" t="s">
        <v>436</v>
      </c>
      <c r="E5" s="10" t="s">
        <v>614</v>
      </c>
      <c r="F5" s="10" t="s">
        <v>615</v>
      </c>
      <c r="G5" s="10" t="s">
        <v>616</v>
      </c>
      <c r="H5" t="s">
        <v>437</v>
      </c>
      <c r="I5" s="10" t="s">
        <v>614</v>
      </c>
      <c r="J5" s="10" t="s">
        <v>615</v>
      </c>
      <c r="K5" s="10" t="s">
        <v>616</v>
      </c>
    </row>
    <row r="6" spans="1:11" x14ac:dyDescent="0.25">
      <c r="A6" s="3">
        <v>3</v>
      </c>
      <c r="B6" s="11">
        <v>3611</v>
      </c>
      <c r="C6" s="3">
        <v>3611</v>
      </c>
      <c r="D6" s="3" t="s">
        <v>436</v>
      </c>
      <c r="E6" s="10" t="s">
        <v>611</v>
      </c>
      <c r="F6" s="10" t="s">
        <v>612</v>
      </c>
      <c r="G6" s="10" t="s">
        <v>613</v>
      </c>
      <c r="H6" s="3" t="s">
        <v>606</v>
      </c>
      <c r="I6" s="10" t="s">
        <v>611</v>
      </c>
      <c r="J6" s="10" t="s">
        <v>612</v>
      </c>
      <c r="K6" s="10" t="s">
        <v>613</v>
      </c>
    </row>
    <row r="7" spans="1:11" x14ac:dyDescent="0.25">
      <c r="A7" s="3">
        <v>4</v>
      </c>
      <c r="B7" s="11">
        <v>3611</v>
      </c>
      <c r="C7" s="3">
        <v>3611</v>
      </c>
      <c r="D7" s="3" t="s">
        <v>436</v>
      </c>
      <c r="E7" s="10" t="s">
        <v>611</v>
      </c>
      <c r="F7" s="10" t="s">
        <v>612</v>
      </c>
      <c r="G7" s="10" t="s">
        <v>613</v>
      </c>
      <c r="H7" s="3" t="s">
        <v>606</v>
      </c>
      <c r="I7" s="10" t="s">
        <v>611</v>
      </c>
      <c r="J7" s="10" t="s">
        <v>612</v>
      </c>
      <c r="K7" s="10" t="s">
        <v>613</v>
      </c>
    </row>
    <row r="8" spans="1:11" x14ac:dyDescent="0.25">
      <c r="A8" s="3">
        <v>5</v>
      </c>
      <c r="B8" s="3">
        <v>3661</v>
      </c>
      <c r="C8" s="3">
        <v>3661</v>
      </c>
      <c r="D8" s="3" t="s">
        <v>436</v>
      </c>
      <c r="E8" s="10" t="s">
        <v>614</v>
      </c>
      <c r="F8" s="10" t="s">
        <v>615</v>
      </c>
      <c r="G8" s="10" t="s">
        <v>616</v>
      </c>
      <c r="H8" t="s">
        <v>437</v>
      </c>
      <c r="I8" s="10" t="s">
        <v>614</v>
      </c>
      <c r="J8" s="10" t="s">
        <v>615</v>
      </c>
      <c r="K8" s="10" t="s">
        <v>616</v>
      </c>
    </row>
    <row r="9" spans="1:11" x14ac:dyDescent="0.25">
      <c r="A9" s="3">
        <v>6</v>
      </c>
      <c r="B9" s="3">
        <v>3661</v>
      </c>
      <c r="C9" s="3">
        <v>3661</v>
      </c>
      <c r="D9" s="3" t="s">
        <v>436</v>
      </c>
      <c r="E9" s="10" t="s">
        <v>614</v>
      </c>
      <c r="F9" s="10" t="s">
        <v>615</v>
      </c>
      <c r="G9" s="10" t="s">
        <v>616</v>
      </c>
      <c r="H9" t="s">
        <v>437</v>
      </c>
      <c r="I9" s="10" t="s">
        <v>614</v>
      </c>
      <c r="J9" s="10" t="s">
        <v>615</v>
      </c>
      <c r="K9" s="10" t="s">
        <v>616</v>
      </c>
    </row>
    <row r="10" spans="1:11" x14ac:dyDescent="0.25">
      <c r="A10" s="3">
        <v>7</v>
      </c>
      <c r="B10" s="3">
        <v>3661</v>
      </c>
      <c r="C10" s="3">
        <v>3661</v>
      </c>
      <c r="D10" s="3" t="s">
        <v>436</v>
      </c>
      <c r="E10" s="10" t="s">
        <v>614</v>
      </c>
      <c r="F10" s="10" t="s">
        <v>615</v>
      </c>
      <c r="G10" s="10" t="s">
        <v>616</v>
      </c>
      <c r="H10" t="s">
        <v>437</v>
      </c>
      <c r="I10" s="10" t="s">
        <v>614</v>
      </c>
      <c r="J10" s="10" t="s">
        <v>615</v>
      </c>
      <c r="K10" s="10" t="s">
        <v>616</v>
      </c>
    </row>
    <row r="11" spans="1:11" x14ac:dyDescent="0.25">
      <c r="A11" s="3">
        <v>8</v>
      </c>
      <c r="B11" s="3">
        <v>3661</v>
      </c>
      <c r="C11" s="3">
        <v>3661</v>
      </c>
      <c r="D11" s="3" t="s">
        <v>436</v>
      </c>
      <c r="E11" s="10" t="s">
        <v>614</v>
      </c>
      <c r="F11" s="10" t="s">
        <v>615</v>
      </c>
      <c r="G11" s="10" t="s">
        <v>616</v>
      </c>
      <c r="H11" t="s">
        <v>437</v>
      </c>
      <c r="I11" s="10" t="s">
        <v>614</v>
      </c>
      <c r="J11" s="10" t="s">
        <v>615</v>
      </c>
      <c r="K11" s="10" t="s">
        <v>616</v>
      </c>
    </row>
    <row r="12" spans="1:11" x14ac:dyDescent="0.25">
      <c r="A12" s="3">
        <v>9</v>
      </c>
      <c r="B12" s="3">
        <v>3661</v>
      </c>
      <c r="C12" s="3">
        <v>3661</v>
      </c>
      <c r="D12" s="3" t="s">
        <v>436</v>
      </c>
      <c r="E12" s="10" t="s">
        <v>614</v>
      </c>
      <c r="F12" s="10" t="s">
        <v>615</v>
      </c>
      <c r="G12" s="10" t="s">
        <v>616</v>
      </c>
      <c r="H12" t="s">
        <v>437</v>
      </c>
      <c r="I12" s="10" t="s">
        <v>614</v>
      </c>
      <c r="J12" s="10" t="s">
        <v>615</v>
      </c>
      <c r="K12" s="10" t="s">
        <v>616</v>
      </c>
    </row>
    <row r="13" spans="1:11" x14ac:dyDescent="0.25">
      <c r="A13" s="3">
        <v>10</v>
      </c>
      <c r="B13" s="3">
        <v>3661</v>
      </c>
      <c r="C13" s="3">
        <v>3661</v>
      </c>
      <c r="D13" s="3" t="s">
        <v>436</v>
      </c>
      <c r="E13" s="10" t="s">
        <v>614</v>
      </c>
      <c r="F13" s="10" t="s">
        <v>615</v>
      </c>
      <c r="G13" s="10" t="s">
        <v>616</v>
      </c>
      <c r="H13" t="s">
        <v>437</v>
      </c>
      <c r="I13" s="10" t="s">
        <v>614</v>
      </c>
      <c r="J13" s="10" t="s">
        <v>615</v>
      </c>
      <c r="K13" s="10" t="s">
        <v>616</v>
      </c>
    </row>
    <row r="14" spans="1:11" x14ac:dyDescent="0.25">
      <c r="A14" s="3">
        <v>11</v>
      </c>
      <c r="B14" s="3">
        <v>3661</v>
      </c>
      <c r="C14" s="3">
        <v>3661</v>
      </c>
      <c r="D14" s="3" t="s">
        <v>436</v>
      </c>
      <c r="E14" s="10" t="s">
        <v>614</v>
      </c>
      <c r="F14" s="10" t="s">
        <v>615</v>
      </c>
      <c r="G14" s="10" t="s">
        <v>616</v>
      </c>
      <c r="H14" t="s">
        <v>437</v>
      </c>
      <c r="I14" s="10" t="s">
        <v>614</v>
      </c>
      <c r="J14" s="10" t="s">
        <v>615</v>
      </c>
      <c r="K14" s="10" t="s">
        <v>616</v>
      </c>
    </row>
    <row r="15" spans="1:11" x14ac:dyDescent="0.25">
      <c r="A15" s="3">
        <v>12</v>
      </c>
      <c r="B15" s="3">
        <v>3661</v>
      </c>
      <c r="C15" s="3">
        <v>3661</v>
      </c>
      <c r="D15" s="3" t="s">
        <v>436</v>
      </c>
      <c r="E15" s="10" t="s">
        <v>614</v>
      </c>
      <c r="F15" s="10" t="s">
        <v>615</v>
      </c>
      <c r="G15" s="10" t="s">
        <v>616</v>
      </c>
      <c r="H15" t="s">
        <v>437</v>
      </c>
      <c r="I15" s="10" t="s">
        <v>614</v>
      </c>
      <c r="J15" s="10" t="s">
        <v>615</v>
      </c>
      <c r="K15" s="10" t="s">
        <v>616</v>
      </c>
    </row>
    <row r="16" spans="1:11" x14ac:dyDescent="0.25">
      <c r="A16" s="3">
        <v>13</v>
      </c>
      <c r="B16" s="3">
        <v>3661</v>
      </c>
      <c r="C16" s="3">
        <v>3661</v>
      </c>
      <c r="D16" s="3" t="s">
        <v>436</v>
      </c>
      <c r="E16" s="10" t="s">
        <v>614</v>
      </c>
      <c r="F16" s="10" t="s">
        <v>615</v>
      </c>
      <c r="G16" s="10" t="s">
        <v>616</v>
      </c>
      <c r="H16" t="s">
        <v>437</v>
      </c>
      <c r="I16" s="10" t="s">
        <v>614</v>
      </c>
      <c r="J16" s="10" t="s">
        <v>615</v>
      </c>
      <c r="K16" s="10" t="s">
        <v>616</v>
      </c>
    </row>
    <row r="17" spans="1:11" x14ac:dyDescent="0.25">
      <c r="A17" s="3">
        <v>14</v>
      </c>
      <c r="B17" s="3">
        <v>3661</v>
      </c>
      <c r="C17" s="3">
        <v>3661</v>
      </c>
      <c r="D17" s="3" t="s">
        <v>436</v>
      </c>
      <c r="E17" s="10" t="s">
        <v>614</v>
      </c>
      <c r="F17" s="10" t="s">
        <v>615</v>
      </c>
      <c r="G17" s="10" t="s">
        <v>616</v>
      </c>
      <c r="H17" t="s">
        <v>437</v>
      </c>
      <c r="I17" s="10" t="s">
        <v>614</v>
      </c>
      <c r="J17" s="10" t="s">
        <v>615</v>
      </c>
      <c r="K17" s="10" t="s">
        <v>616</v>
      </c>
    </row>
    <row r="18" spans="1:11" x14ac:dyDescent="0.25">
      <c r="A18" s="3">
        <v>15</v>
      </c>
      <c r="B18" s="3">
        <v>3631</v>
      </c>
      <c r="C18" s="3">
        <v>3631</v>
      </c>
      <c r="D18" s="3" t="s">
        <v>436</v>
      </c>
      <c r="E18" s="10" t="s">
        <v>617</v>
      </c>
      <c r="F18" s="10" t="s">
        <v>618</v>
      </c>
      <c r="G18" s="10" t="s">
        <v>619</v>
      </c>
      <c r="H18" t="s">
        <v>437</v>
      </c>
      <c r="I18" s="10" t="s">
        <v>617</v>
      </c>
      <c r="J18" s="10" t="s">
        <v>618</v>
      </c>
      <c r="K18" s="10" t="s">
        <v>619</v>
      </c>
    </row>
    <row r="19" spans="1:11" x14ac:dyDescent="0.25">
      <c r="A19" s="3">
        <v>16</v>
      </c>
      <c r="B19" s="3">
        <v>3631</v>
      </c>
      <c r="C19" s="3">
        <v>3631</v>
      </c>
      <c r="D19" s="3" t="s">
        <v>436</v>
      </c>
      <c r="E19" s="10" t="s">
        <v>617</v>
      </c>
      <c r="F19" s="10" t="s">
        <v>618</v>
      </c>
      <c r="G19" s="10" t="s">
        <v>619</v>
      </c>
      <c r="H19" t="s">
        <v>437</v>
      </c>
      <c r="I19" s="10" t="s">
        <v>617</v>
      </c>
      <c r="J19" s="10" t="s">
        <v>618</v>
      </c>
      <c r="K19" s="10" t="s">
        <v>619</v>
      </c>
    </row>
    <row r="20" spans="1:11" x14ac:dyDescent="0.25">
      <c r="A20" s="3">
        <v>17</v>
      </c>
      <c r="B20" s="11">
        <v>3611</v>
      </c>
      <c r="C20" s="3">
        <v>3611</v>
      </c>
      <c r="D20" s="3" t="s">
        <v>436</v>
      </c>
      <c r="E20" s="10" t="s">
        <v>611</v>
      </c>
      <c r="F20" s="10" t="s">
        <v>612</v>
      </c>
      <c r="G20" s="10" t="s">
        <v>613</v>
      </c>
      <c r="H20" t="s">
        <v>606</v>
      </c>
      <c r="I20" s="10" t="s">
        <v>611</v>
      </c>
      <c r="J20" s="10" t="s">
        <v>612</v>
      </c>
      <c r="K20" s="10" t="s">
        <v>613</v>
      </c>
    </row>
    <row r="21" spans="1:11" x14ac:dyDescent="0.25">
      <c r="A21" s="3">
        <v>18</v>
      </c>
      <c r="B21" s="11">
        <v>3611</v>
      </c>
      <c r="C21" s="3">
        <v>3611</v>
      </c>
      <c r="D21" s="3" t="s">
        <v>436</v>
      </c>
      <c r="E21" s="10" t="s">
        <v>611</v>
      </c>
      <c r="F21" s="10" t="s">
        <v>612</v>
      </c>
      <c r="G21" s="10" t="s">
        <v>613</v>
      </c>
      <c r="H21" t="s">
        <v>606</v>
      </c>
      <c r="I21" s="10" t="s">
        <v>611</v>
      </c>
      <c r="J21" s="10" t="s">
        <v>612</v>
      </c>
      <c r="K21" s="10" t="s">
        <v>613</v>
      </c>
    </row>
    <row r="22" spans="1:11" x14ac:dyDescent="0.25">
      <c r="A22" s="3">
        <v>19</v>
      </c>
      <c r="B22" s="11">
        <v>3611</v>
      </c>
      <c r="C22" s="3">
        <v>3611</v>
      </c>
      <c r="D22" s="3" t="s">
        <v>436</v>
      </c>
      <c r="E22" s="10" t="s">
        <v>611</v>
      </c>
      <c r="F22" s="10" t="s">
        <v>612</v>
      </c>
      <c r="G22" s="10" t="s">
        <v>613</v>
      </c>
      <c r="H22" t="s">
        <v>606</v>
      </c>
      <c r="I22" s="10" t="s">
        <v>611</v>
      </c>
      <c r="J22" s="10" t="s">
        <v>612</v>
      </c>
      <c r="K22" s="10" t="s">
        <v>613</v>
      </c>
    </row>
    <row r="23" spans="1:11" x14ac:dyDescent="0.25">
      <c r="A23" s="3">
        <v>20</v>
      </c>
      <c r="B23" s="11">
        <v>3612</v>
      </c>
      <c r="C23" s="3">
        <v>3612</v>
      </c>
      <c r="D23" s="3" t="s">
        <v>436</v>
      </c>
      <c r="E23" s="10" t="s">
        <v>620</v>
      </c>
      <c r="F23" s="10" t="s">
        <v>621</v>
      </c>
      <c r="G23" s="10" t="s">
        <v>622</v>
      </c>
      <c r="H23" t="s">
        <v>607</v>
      </c>
      <c r="I23" s="10" t="s">
        <v>620</v>
      </c>
      <c r="J23" s="10" t="s">
        <v>621</v>
      </c>
      <c r="K23" s="10" t="s">
        <v>622</v>
      </c>
    </row>
    <row r="24" spans="1:11" x14ac:dyDescent="0.25">
      <c r="A24" s="3">
        <v>21</v>
      </c>
      <c r="B24" s="11">
        <v>3611</v>
      </c>
      <c r="C24" s="3">
        <v>3611</v>
      </c>
      <c r="D24" s="3" t="s">
        <v>436</v>
      </c>
      <c r="E24" s="10" t="s">
        <v>611</v>
      </c>
      <c r="F24" s="10" t="s">
        <v>612</v>
      </c>
      <c r="G24" s="10" t="s">
        <v>613</v>
      </c>
      <c r="H24" t="s">
        <v>606</v>
      </c>
      <c r="I24" s="10" t="s">
        <v>611</v>
      </c>
      <c r="J24" s="10" t="s">
        <v>612</v>
      </c>
      <c r="K24" s="10" t="s">
        <v>613</v>
      </c>
    </row>
    <row r="25" spans="1:11" x14ac:dyDescent="0.25">
      <c r="A25" s="3">
        <v>22</v>
      </c>
      <c r="B25" s="11">
        <v>3612</v>
      </c>
      <c r="C25" s="3">
        <v>3612</v>
      </c>
      <c r="D25" s="3" t="s">
        <v>436</v>
      </c>
      <c r="E25" s="10" t="s">
        <v>620</v>
      </c>
      <c r="F25" s="10" t="s">
        <v>621</v>
      </c>
      <c r="G25" s="10" t="s">
        <v>622</v>
      </c>
      <c r="H25" t="s">
        <v>607</v>
      </c>
      <c r="I25" s="10" t="s">
        <v>620</v>
      </c>
      <c r="J25" s="10" t="s">
        <v>621</v>
      </c>
      <c r="K25" s="10" t="s">
        <v>622</v>
      </c>
    </row>
    <row r="26" spans="1:11" x14ac:dyDescent="0.25">
      <c r="A26" s="3">
        <v>23</v>
      </c>
      <c r="B26" s="3">
        <v>3661</v>
      </c>
      <c r="C26" s="3">
        <v>3661</v>
      </c>
      <c r="D26" s="3" t="s">
        <v>436</v>
      </c>
      <c r="E26" s="10" t="s">
        <v>614</v>
      </c>
      <c r="F26" s="10" t="s">
        <v>615</v>
      </c>
      <c r="G26" s="10" t="s">
        <v>616</v>
      </c>
      <c r="H26" t="s">
        <v>437</v>
      </c>
      <c r="I26" s="10" t="s">
        <v>614</v>
      </c>
      <c r="J26" s="10" t="s">
        <v>615</v>
      </c>
      <c r="K26" s="10" t="s">
        <v>616</v>
      </c>
    </row>
    <row r="27" spans="1:11" x14ac:dyDescent="0.25">
      <c r="A27" s="3">
        <v>24</v>
      </c>
      <c r="B27" s="3">
        <v>3661</v>
      </c>
      <c r="C27" s="3">
        <v>3661</v>
      </c>
      <c r="D27" s="3" t="s">
        <v>436</v>
      </c>
      <c r="E27" s="10" t="s">
        <v>614</v>
      </c>
      <c r="F27" s="10" t="s">
        <v>615</v>
      </c>
      <c r="G27" s="10" t="s">
        <v>616</v>
      </c>
      <c r="H27" t="s">
        <v>437</v>
      </c>
      <c r="I27" s="10" t="s">
        <v>614</v>
      </c>
      <c r="J27" s="10" t="s">
        <v>615</v>
      </c>
      <c r="K27" s="10" t="s">
        <v>616</v>
      </c>
    </row>
    <row r="28" spans="1:11" x14ac:dyDescent="0.25">
      <c r="A28" s="3">
        <v>25</v>
      </c>
      <c r="B28" s="3">
        <v>3661</v>
      </c>
      <c r="C28" s="3">
        <v>3661</v>
      </c>
      <c r="D28" s="3" t="s">
        <v>436</v>
      </c>
      <c r="E28" s="10" t="s">
        <v>614</v>
      </c>
      <c r="F28" s="10" t="s">
        <v>615</v>
      </c>
      <c r="G28" s="10" t="s">
        <v>616</v>
      </c>
      <c r="H28" t="s">
        <v>437</v>
      </c>
      <c r="I28" s="10" t="s">
        <v>614</v>
      </c>
      <c r="J28" s="10" t="s">
        <v>615</v>
      </c>
      <c r="K28" s="10" t="s">
        <v>616</v>
      </c>
    </row>
    <row r="29" spans="1:11" x14ac:dyDescent="0.25">
      <c r="A29" s="3">
        <v>26</v>
      </c>
      <c r="B29" s="3">
        <v>3661</v>
      </c>
      <c r="C29" s="3">
        <v>3661</v>
      </c>
      <c r="D29" s="3" t="s">
        <v>436</v>
      </c>
      <c r="E29" s="10" t="s">
        <v>614</v>
      </c>
      <c r="F29" s="10" t="s">
        <v>615</v>
      </c>
      <c r="G29" s="10" t="s">
        <v>616</v>
      </c>
      <c r="H29" t="s">
        <v>437</v>
      </c>
      <c r="I29" s="10" t="s">
        <v>614</v>
      </c>
      <c r="J29" s="10" t="s">
        <v>615</v>
      </c>
      <c r="K29" s="10" t="s">
        <v>616</v>
      </c>
    </row>
    <row r="30" spans="1:11" x14ac:dyDescent="0.25">
      <c r="A30" s="3">
        <v>27</v>
      </c>
      <c r="B30" s="3">
        <v>3661</v>
      </c>
      <c r="C30" s="3">
        <v>3661</v>
      </c>
      <c r="D30" s="3" t="s">
        <v>436</v>
      </c>
      <c r="E30" s="10" t="s">
        <v>614</v>
      </c>
      <c r="F30" s="10" t="s">
        <v>615</v>
      </c>
      <c r="G30" s="10" t="s">
        <v>616</v>
      </c>
      <c r="H30" t="s">
        <v>437</v>
      </c>
      <c r="I30" s="10" t="s">
        <v>614</v>
      </c>
      <c r="J30" s="10" t="s">
        <v>615</v>
      </c>
      <c r="K30" s="10" t="s">
        <v>616</v>
      </c>
    </row>
    <row r="31" spans="1:11" x14ac:dyDescent="0.25">
      <c r="A31" s="3">
        <v>28</v>
      </c>
      <c r="B31" s="3">
        <v>3661</v>
      </c>
      <c r="C31" s="3">
        <v>3661</v>
      </c>
      <c r="D31" s="3" t="s">
        <v>436</v>
      </c>
      <c r="E31" s="10" t="s">
        <v>614</v>
      </c>
      <c r="F31" s="10" t="s">
        <v>615</v>
      </c>
      <c r="G31" s="10" t="s">
        <v>616</v>
      </c>
      <c r="H31" t="s">
        <v>437</v>
      </c>
      <c r="I31" s="10" t="s">
        <v>614</v>
      </c>
      <c r="J31" s="10" t="s">
        <v>615</v>
      </c>
      <c r="K31" s="10" t="s">
        <v>616</v>
      </c>
    </row>
    <row r="32" spans="1:11" x14ac:dyDescent="0.25">
      <c r="A32" s="3">
        <v>29</v>
      </c>
      <c r="B32" s="3">
        <v>3661</v>
      </c>
      <c r="C32" s="3">
        <v>3661</v>
      </c>
      <c r="D32" s="3" t="s">
        <v>436</v>
      </c>
      <c r="E32" s="10" t="s">
        <v>614</v>
      </c>
      <c r="F32" s="10" t="s">
        <v>615</v>
      </c>
      <c r="G32" s="10" t="s">
        <v>616</v>
      </c>
      <c r="H32" t="s">
        <v>437</v>
      </c>
      <c r="I32" s="10" t="s">
        <v>614</v>
      </c>
      <c r="J32" s="10" t="s">
        <v>615</v>
      </c>
      <c r="K32" s="10" t="s">
        <v>616</v>
      </c>
    </row>
    <row r="33" spans="1:11" x14ac:dyDescent="0.25">
      <c r="A33" s="3">
        <v>30</v>
      </c>
      <c r="B33" s="3">
        <v>3661</v>
      </c>
      <c r="C33" s="3">
        <v>3661</v>
      </c>
      <c r="D33" s="3" t="s">
        <v>436</v>
      </c>
      <c r="E33" s="10" t="s">
        <v>614</v>
      </c>
      <c r="F33" s="10" t="s">
        <v>615</v>
      </c>
      <c r="G33" s="10" t="s">
        <v>616</v>
      </c>
      <c r="H33" t="s">
        <v>437</v>
      </c>
      <c r="I33" s="10" t="s">
        <v>614</v>
      </c>
      <c r="J33" s="10" t="s">
        <v>615</v>
      </c>
      <c r="K33" s="10" t="s">
        <v>616</v>
      </c>
    </row>
    <row r="34" spans="1:11" x14ac:dyDescent="0.25">
      <c r="A34" s="3">
        <v>31</v>
      </c>
      <c r="B34" s="3">
        <v>3661</v>
      </c>
      <c r="C34" s="3">
        <v>3661</v>
      </c>
      <c r="D34" s="3" t="s">
        <v>436</v>
      </c>
      <c r="E34" s="10" t="s">
        <v>614</v>
      </c>
      <c r="F34" s="10" t="s">
        <v>615</v>
      </c>
      <c r="G34" s="10" t="s">
        <v>616</v>
      </c>
      <c r="H34" t="s">
        <v>437</v>
      </c>
      <c r="I34" s="10" t="s">
        <v>614</v>
      </c>
      <c r="J34" s="10" t="s">
        <v>615</v>
      </c>
      <c r="K34" s="10" t="s">
        <v>616</v>
      </c>
    </row>
    <row r="35" spans="1:11" x14ac:dyDescent="0.25">
      <c r="A35" s="3">
        <v>32</v>
      </c>
      <c r="B35" s="3">
        <v>3661</v>
      </c>
      <c r="C35" s="3">
        <v>3661</v>
      </c>
      <c r="D35" s="3" t="s">
        <v>436</v>
      </c>
      <c r="E35" s="10" t="s">
        <v>614</v>
      </c>
      <c r="F35" s="10" t="s">
        <v>615</v>
      </c>
      <c r="G35" s="10" t="s">
        <v>616</v>
      </c>
      <c r="H35" t="s">
        <v>437</v>
      </c>
      <c r="I35" s="10" t="s">
        <v>614</v>
      </c>
      <c r="J35" s="10" t="s">
        <v>615</v>
      </c>
      <c r="K35" s="10" t="s">
        <v>616</v>
      </c>
    </row>
    <row r="36" spans="1:11" x14ac:dyDescent="0.25">
      <c r="A36" s="3">
        <v>33</v>
      </c>
      <c r="B36" s="3">
        <v>3661</v>
      </c>
      <c r="C36" s="3">
        <v>3661</v>
      </c>
      <c r="D36" s="3" t="s">
        <v>436</v>
      </c>
      <c r="E36" s="10" t="s">
        <v>614</v>
      </c>
      <c r="F36" s="10" t="s">
        <v>615</v>
      </c>
      <c r="G36" s="10" t="s">
        <v>616</v>
      </c>
      <c r="H36" t="s">
        <v>437</v>
      </c>
      <c r="I36" s="10" t="s">
        <v>614</v>
      </c>
      <c r="J36" s="10" t="s">
        <v>615</v>
      </c>
      <c r="K36" s="10" t="s">
        <v>616</v>
      </c>
    </row>
    <row r="37" spans="1:11" x14ac:dyDescent="0.25">
      <c r="A37" s="3">
        <v>34</v>
      </c>
      <c r="B37" s="3">
        <v>3661</v>
      </c>
      <c r="C37" s="3">
        <v>3661</v>
      </c>
      <c r="D37" s="3" t="s">
        <v>436</v>
      </c>
      <c r="E37" s="10" t="s">
        <v>614</v>
      </c>
      <c r="F37" s="10" t="s">
        <v>615</v>
      </c>
      <c r="G37" s="10" t="s">
        <v>616</v>
      </c>
      <c r="H37" t="s">
        <v>437</v>
      </c>
      <c r="I37" s="10" t="s">
        <v>614</v>
      </c>
      <c r="J37" s="10" t="s">
        <v>615</v>
      </c>
      <c r="K37" s="10" t="s">
        <v>616</v>
      </c>
    </row>
    <row r="38" spans="1:11" x14ac:dyDescent="0.25">
      <c r="A38" s="3">
        <v>35</v>
      </c>
      <c r="B38" s="3">
        <v>3661</v>
      </c>
      <c r="C38" s="3">
        <v>3661</v>
      </c>
      <c r="D38" s="3" t="s">
        <v>436</v>
      </c>
      <c r="E38" s="10" t="s">
        <v>614</v>
      </c>
      <c r="F38" s="10" t="s">
        <v>615</v>
      </c>
      <c r="G38" s="10" t="s">
        <v>616</v>
      </c>
      <c r="H38" t="s">
        <v>437</v>
      </c>
      <c r="I38" s="10" t="s">
        <v>614</v>
      </c>
      <c r="J38" s="10" t="s">
        <v>615</v>
      </c>
      <c r="K38" s="10" t="s">
        <v>616</v>
      </c>
    </row>
    <row r="39" spans="1:11" x14ac:dyDescent="0.25">
      <c r="A39" s="3">
        <v>36</v>
      </c>
      <c r="B39" s="3">
        <v>3661</v>
      </c>
      <c r="C39" s="3">
        <v>3661</v>
      </c>
      <c r="D39" s="3" t="s">
        <v>436</v>
      </c>
      <c r="E39" s="10" t="s">
        <v>614</v>
      </c>
      <c r="F39" s="10" t="s">
        <v>615</v>
      </c>
      <c r="G39" s="10" t="s">
        <v>616</v>
      </c>
      <c r="H39" t="s">
        <v>437</v>
      </c>
      <c r="I39" s="10" t="s">
        <v>614</v>
      </c>
      <c r="J39" s="10" t="s">
        <v>615</v>
      </c>
      <c r="K39" s="10" t="s">
        <v>616</v>
      </c>
    </row>
    <row r="40" spans="1:11" x14ac:dyDescent="0.25">
      <c r="A40" s="3">
        <v>37</v>
      </c>
      <c r="B40" s="3">
        <v>3661</v>
      </c>
      <c r="C40" s="3">
        <v>3661</v>
      </c>
      <c r="D40" s="3" t="s">
        <v>436</v>
      </c>
      <c r="E40" s="10" t="s">
        <v>614</v>
      </c>
      <c r="F40" s="10" t="s">
        <v>615</v>
      </c>
      <c r="G40" s="10" t="s">
        <v>616</v>
      </c>
      <c r="H40" t="s">
        <v>437</v>
      </c>
      <c r="I40" s="10" t="s">
        <v>614</v>
      </c>
      <c r="J40" s="10" t="s">
        <v>615</v>
      </c>
      <c r="K40" s="10" t="s">
        <v>616</v>
      </c>
    </row>
    <row r="41" spans="1:11" x14ac:dyDescent="0.25">
      <c r="A41" s="3">
        <v>38</v>
      </c>
      <c r="B41" s="3">
        <v>3661</v>
      </c>
      <c r="C41" s="3">
        <v>3661</v>
      </c>
      <c r="D41" s="3" t="s">
        <v>436</v>
      </c>
      <c r="E41" s="10" t="s">
        <v>614</v>
      </c>
      <c r="F41" s="10" t="s">
        <v>615</v>
      </c>
      <c r="G41" s="10" t="s">
        <v>616</v>
      </c>
      <c r="H41" t="s">
        <v>437</v>
      </c>
      <c r="I41" s="10" t="s">
        <v>614</v>
      </c>
      <c r="J41" s="10" t="s">
        <v>615</v>
      </c>
      <c r="K41" s="10" t="s">
        <v>616</v>
      </c>
    </row>
    <row r="42" spans="1:11" x14ac:dyDescent="0.25">
      <c r="A42" s="3">
        <v>39</v>
      </c>
      <c r="B42" s="11">
        <v>3612</v>
      </c>
      <c r="C42" s="3">
        <v>3612</v>
      </c>
      <c r="D42" s="3" t="s">
        <v>436</v>
      </c>
      <c r="E42" s="10" t="s">
        <v>620</v>
      </c>
      <c r="F42" s="10" t="s">
        <v>621</v>
      </c>
      <c r="G42" s="10" t="s">
        <v>622</v>
      </c>
      <c r="H42" t="s">
        <v>605</v>
      </c>
      <c r="I42" s="10" t="s">
        <v>620</v>
      </c>
      <c r="J42" s="10" t="s">
        <v>621</v>
      </c>
      <c r="K42" s="10" t="s">
        <v>622</v>
      </c>
    </row>
    <row r="43" spans="1:11" x14ac:dyDescent="0.25">
      <c r="A43" s="3">
        <v>40</v>
      </c>
      <c r="B43" s="3">
        <v>3661</v>
      </c>
      <c r="C43" s="3">
        <v>3661</v>
      </c>
      <c r="D43" s="3" t="s">
        <v>436</v>
      </c>
      <c r="E43" s="10" t="s">
        <v>614</v>
      </c>
      <c r="F43" s="10" t="s">
        <v>615</v>
      </c>
      <c r="G43" s="10" t="s">
        <v>616</v>
      </c>
      <c r="H43" t="s">
        <v>437</v>
      </c>
      <c r="I43" s="10" t="s">
        <v>614</v>
      </c>
      <c r="J43" s="10" t="s">
        <v>615</v>
      </c>
      <c r="K43" s="10" t="s">
        <v>616</v>
      </c>
    </row>
    <row r="44" spans="1:11" x14ac:dyDescent="0.25">
      <c r="A44" s="3">
        <v>41</v>
      </c>
      <c r="B44" s="3">
        <v>3661</v>
      </c>
      <c r="C44" s="3">
        <v>3661</v>
      </c>
      <c r="D44" s="3" t="s">
        <v>436</v>
      </c>
      <c r="E44" s="10" t="s">
        <v>614</v>
      </c>
      <c r="F44" s="10" t="s">
        <v>615</v>
      </c>
      <c r="G44" s="10" t="s">
        <v>616</v>
      </c>
      <c r="H44" t="s">
        <v>437</v>
      </c>
      <c r="I44" s="10" t="s">
        <v>614</v>
      </c>
      <c r="J44" s="10" t="s">
        <v>615</v>
      </c>
      <c r="K44" s="10" t="s">
        <v>616</v>
      </c>
    </row>
    <row r="45" spans="1:11" x14ac:dyDescent="0.25">
      <c r="A45" s="3">
        <v>42</v>
      </c>
      <c r="B45" s="3">
        <v>3661</v>
      </c>
      <c r="C45" s="3">
        <v>3661</v>
      </c>
      <c r="D45" s="3" t="s">
        <v>436</v>
      </c>
      <c r="E45" s="10" t="s">
        <v>614</v>
      </c>
      <c r="F45" s="10" t="s">
        <v>615</v>
      </c>
      <c r="G45" s="10" t="s">
        <v>616</v>
      </c>
      <c r="H45" t="s">
        <v>437</v>
      </c>
      <c r="I45" s="10" t="s">
        <v>614</v>
      </c>
      <c r="J45" s="10" t="s">
        <v>615</v>
      </c>
      <c r="K45" s="10" t="s">
        <v>616</v>
      </c>
    </row>
    <row r="46" spans="1:11" x14ac:dyDescent="0.25">
      <c r="A46" s="3">
        <v>43</v>
      </c>
      <c r="B46" s="3">
        <v>3661</v>
      </c>
      <c r="C46" s="3">
        <v>3661</v>
      </c>
      <c r="D46" s="3" t="s">
        <v>436</v>
      </c>
      <c r="E46" s="10" t="s">
        <v>614</v>
      </c>
      <c r="F46" s="10" t="s">
        <v>615</v>
      </c>
      <c r="G46" s="10" t="s">
        <v>616</v>
      </c>
      <c r="H46" t="s">
        <v>437</v>
      </c>
      <c r="I46" s="10" t="s">
        <v>614</v>
      </c>
      <c r="J46" s="10" t="s">
        <v>615</v>
      </c>
      <c r="K46" s="10" t="s">
        <v>616</v>
      </c>
    </row>
    <row r="47" spans="1:11" x14ac:dyDescent="0.25">
      <c r="A47" s="3">
        <v>44</v>
      </c>
      <c r="B47" s="3">
        <v>3661</v>
      </c>
      <c r="C47" s="3">
        <v>3661</v>
      </c>
      <c r="D47" s="3" t="s">
        <v>436</v>
      </c>
      <c r="E47" s="10" t="s">
        <v>614</v>
      </c>
      <c r="F47" s="10" t="s">
        <v>615</v>
      </c>
      <c r="G47" s="10" t="s">
        <v>616</v>
      </c>
      <c r="H47" t="s">
        <v>437</v>
      </c>
      <c r="I47" s="10" t="s">
        <v>614</v>
      </c>
      <c r="J47" s="10" t="s">
        <v>615</v>
      </c>
      <c r="K47" s="10" t="s">
        <v>616</v>
      </c>
    </row>
    <row r="48" spans="1:11" x14ac:dyDescent="0.25">
      <c r="A48" s="3">
        <v>45</v>
      </c>
      <c r="B48" s="3">
        <v>3661</v>
      </c>
      <c r="C48" s="3">
        <v>3661</v>
      </c>
      <c r="D48" s="3" t="s">
        <v>436</v>
      </c>
      <c r="E48" s="10" t="s">
        <v>614</v>
      </c>
      <c r="F48" s="10" t="s">
        <v>615</v>
      </c>
      <c r="G48" s="10" t="s">
        <v>616</v>
      </c>
      <c r="H48" t="s">
        <v>437</v>
      </c>
      <c r="I48" s="10" t="s">
        <v>614</v>
      </c>
      <c r="J48" s="10" t="s">
        <v>615</v>
      </c>
      <c r="K48" s="10" t="s">
        <v>616</v>
      </c>
    </row>
    <row r="49" spans="1:11" x14ac:dyDescent="0.25">
      <c r="A49" s="3">
        <v>46</v>
      </c>
      <c r="B49" s="3">
        <v>3661</v>
      </c>
      <c r="C49" s="3">
        <v>3661</v>
      </c>
      <c r="D49" s="3" t="s">
        <v>436</v>
      </c>
      <c r="E49" s="10" t="s">
        <v>614</v>
      </c>
      <c r="F49" s="10" t="s">
        <v>615</v>
      </c>
      <c r="G49" s="10" t="s">
        <v>616</v>
      </c>
      <c r="H49" t="s">
        <v>437</v>
      </c>
      <c r="I49" s="10" t="s">
        <v>614</v>
      </c>
      <c r="J49" s="10" t="s">
        <v>615</v>
      </c>
      <c r="K49" s="10" t="s">
        <v>616</v>
      </c>
    </row>
    <row r="50" spans="1:11" x14ac:dyDescent="0.25">
      <c r="A50" s="3">
        <v>47</v>
      </c>
      <c r="B50" s="3">
        <v>3661</v>
      </c>
      <c r="C50" s="3">
        <v>3661</v>
      </c>
      <c r="D50" s="3" t="s">
        <v>436</v>
      </c>
      <c r="E50" s="10" t="s">
        <v>614</v>
      </c>
      <c r="F50" s="10" t="s">
        <v>615</v>
      </c>
      <c r="G50" s="10" t="s">
        <v>616</v>
      </c>
      <c r="H50" t="s">
        <v>437</v>
      </c>
      <c r="I50" s="10" t="s">
        <v>614</v>
      </c>
      <c r="J50" s="10" t="s">
        <v>615</v>
      </c>
      <c r="K50" s="10" t="s">
        <v>616</v>
      </c>
    </row>
    <row r="51" spans="1:11" x14ac:dyDescent="0.25">
      <c r="A51" s="3">
        <v>48</v>
      </c>
      <c r="B51" s="3">
        <v>3661</v>
      </c>
      <c r="C51" s="3">
        <v>3661</v>
      </c>
      <c r="D51" s="3" t="s">
        <v>436</v>
      </c>
      <c r="E51" s="10" t="s">
        <v>614</v>
      </c>
      <c r="F51" s="10" t="s">
        <v>615</v>
      </c>
      <c r="G51" s="10" t="s">
        <v>616</v>
      </c>
      <c r="H51" t="s">
        <v>437</v>
      </c>
      <c r="I51" s="10" t="s">
        <v>614</v>
      </c>
      <c r="J51" s="10" t="s">
        <v>615</v>
      </c>
      <c r="K51" s="10" t="s">
        <v>616</v>
      </c>
    </row>
    <row r="52" spans="1:11" x14ac:dyDescent="0.25">
      <c r="A52" s="3">
        <v>49</v>
      </c>
      <c r="B52" s="3">
        <v>3661</v>
      </c>
      <c r="C52" s="3">
        <v>3661</v>
      </c>
      <c r="D52" s="3" t="s">
        <v>436</v>
      </c>
      <c r="E52" s="10" t="s">
        <v>614</v>
      </c>
      <c r="F52" s="10" t="s">
        <v>615</v>
      </c>
      <c r="G52" s="10" t="s">
        <v>616</v>
      </c>
      <c r="H52" t="s">
        <v>437</v>
      </c>
      <c r="I52" s="10" t="s">
        <v>614</v>
      </c>
      <c r="J52" s="10" t="s">
        <v>615</v>
      </c>
      <c r="K52" s="10" t="s">
        <v>616</v>
      </c>
    </row>
    <row r="53" spans="1:11" x14ac:dyDescent="0.25">
      <c r="A53" s="3">
        <v>50</v>
      </c>
      <c r="B53" s="3">
        <v>3661</v>
      </c>
      <c r="C53" s="3">
        <v>3661</v>
      </c>
      <c r="D53" s="3" t="s">
        <v>436</v>
      </c>
      <c r="E53" s="10" t="s">
        <v>614</v>
      </c>
      <c r="F53" s="10" t="s">
        <v>615</v>
      </c>
      <c r="G53" s="10" t="s">
        <v>616</v>
      </c>
      <c r="H53" t="s">
        <v>437</v>
      </c>
      <c r="I53" s="10" t="s">
        <v>614</v>
      </c>
      <c r="J53" s="10" t="s">
        <v>615</v>
      </c>
      <c r="K53" s="10" t="s">
        <v>616</v>
      </c>
    </row>
    <row r="54" spans="1:11" x14ac:dyDescent="0.25">
      <c r="A54" s="3">
        <v>51</v>
      </c>
      <c r="B54" s="3">
        <v>3661</v>
      </c>
      <c r="C54" s="3">
        <v>3661</v>
      </c>
      <c r="D54" s="3" t="s">
        <v>436</v>
      </c>
      <c r="E54" s="10" t="s">
        <v>614</v>
      </c>
      <c r="F54" s="10" t="s">
        <v>615</v>
      </c>
      <c r="G54" s="10" t="s">
        <v>616</v>
      </c>
      <c r="H54" t="s">
        <v>437</v>
      </c>
      <c r="I54" s="10" t="s">
        <v>614</v>
      </c>
      <c r="J54" s="10" t="s">
        <v>615</v>
      </c>
      <c r="K54" s="10" t="s">
        <v>616</v>
      </c>
    </row>
    <row r="55" spans="1:11" x14ac:dyDescent="0.25">
      <c r="A55" s="3">
        <v>52</v>
      </c>
      <c r="B55" s="3">
        <v>3661</v>
      </c>
      <c r="C55" s="3">
        <v>3661</v>
      </c>
      <c r="D55" s="3" t="s">
        <v>436</v>
      </c>
      <c r="E55" s="10" t="s">
        <v>614</v>
      </c>
      <c r="F55" s="10" t="s">
        <v>615</v>
      </c>
      <c r="G55" s="10" t="s">
        <v>616</v>
      </c>
      <c r="H55" t="s">
        <v>437</v>
      </c>
      <c r="I55" s="10" t="s">
        <v>614</v>
      </c>
      <c r="J55" s="10" t="s">
        <v>615</v>
      </c>
      <c r="K55" s="10" t="s">
        <v>616</v>
      </c>
    </row>
    <row r="56" spans="1:11" x14ac:dyDescent="0.25">
      <c r="A56" s="3">
        <v>53</v>
      </c>
      <c r="B56" s="3">
        <v>3661</v>
      </c>
      <c r="C56" s="3">
        <v>3661</v>
      </c>
      <c r="D56" s="3" t="s">
        <v>436</v>
      </c>
      <c r="E56" s="10" t="s">
        <v>614</v>
      </c>
      <c r="F56" s="10" t="s">
        <v>615</v>
      </c>
      <c r="G56" s="10" t="s">
        <v>616</v>
      </c>
      <c r="H56" t="s">
        <v>437</v>
      </c>
      <c r="I56" s="10" t="s">
        <v>614</v>
      </c>
      <c r="J56" s="10" t="s">
        <v>615</v>
      </c>
      <c r="K56" s="10" t="s">
        <v>616</v>
      </c>
    </row>
    <row r="57" spans="1:11" x14ac:dyDescent="0.25">
      <c r="A57" s="3">
        <v>54</v>
      </c>
      <c r="B57" s="11">
        <v>3612</v>
      </c>
      <c r="C57" s="3">
        <v>3612</v>
      </c>
      <c r="D57" s="3" t="s">
        <v>436</v>
      </c>
      <c r="E57" s="10" t="s">
        <v>620</v>
      </c>
      <c r="F57" s="10" t="s">
        <v>621</v>
      </c>
      <c r="G57" s="10" t="s">
        <v>622</v>
      </c>
      <c r="H57" t="s">
        <v>605</v>
      </c>
      <c r="I57" s="10" t="s">
        <v>620</v>
      </c>
      <c r="J57" s="10" t="s">
        <v>621</v>
      </c>
      <c r="K57" s="10" t="s">
        <v>622</v>
      </c>
    </row>
    <row r="58" spans="1:11" x14ac:dyDescent="0.25">
      <c r="A58" s="3">
        <v>55</v>
      </c>
      <c r="B58" s="11">
        <v>3612</v>
      </c>
      <c r="C58" s="3">
        <v>3612</v>
      </c>
      <c r="D58" s="3" t="s">
        <v>436</v>
      </c>
      <c r="E58" s="10" t="s">
        <v>620</v>
      </c>
      <c r="F58" s="10" t="s">
        <v>621</v>
      </c>
      <c r="G58" s="10" t="s">
        <v>622</v>
      </c>
      <c r="H58" t="s">
        <v>605</v>
      </c>
      <c r="I58" s="10" t="s">
        <v>620</v>
      </c>
      <c r="J58" s="10" t="s">
        <v>621</v>
      </c>
      <c r="K58" s="10" t="s">
        <v>622</v>
      </c>
    </row>
    <row r="59" spans="1:11" x14ac:dyDescent="0.25">
      <c r="A59" s="3">
        <v>56</v>
      </c>
      <c r="B59" s="11">
        <v>3612</v>
      </c>
      <c r="C59" s="3">
        <v>3612</v>
      </c>
      <c r="D59" s="3" t="s">
        <v>436</v>
      </c>
      <c r="E59" s="10" t="s">
        <v>620</v>
      </c>
      <c r="F59" s="10" t="s">
        <v>621</v>
      </c>
      <c r="G59" s="10" t="s">
        <v>622</v>
      </c>
      <c r="H59" t="s">
        <v>605</v>
      </c>
      <c r="I59" s="10" t="s">
        <v>620</v>
      </c>
      <c r="J59" s="10" t="s">
        <v>621</v>
      </c>
      <c r="K59" s="10" t="s">
        <v>622</v>
      </c>
    </row>
    <row r="60" spans="1:11" x14ac:dyDescent="0.25">
      <c r="A60" s="3">
        <v>57</v>
      </c>
      <c r="B60" s="11">
        <v>3612</v>
      </c>
      <c r="C60" s="3">
        <v>3612</v>
      </c>
      <c r="D60" s="3" t="s">
        <v>436</v>
      </c>
      <c r="E60" s="10" t="s">
        <v>620</v>
      </c>
      <c r="F60" s="10" t="s">
        <v>621</v>
      </c>
      <c r="G60" s="10" t="s">
        <v>622</v>
      </c>
      <c r="H60" t="s">
        <v>605</v>
      </c>
      <c r="I60" s="10" t="s">
        <v>620</v>
      </c>
      <c r="J60" s="10" t="s">
        <v>621</v>
      </c>
      <c r="K60" s="10" t="s">
        <v>622</v>
      </c>
    </row>
    <row r="61" spans="1:11" x14ac:dyDescent="0.25">
      <c r="A61" s="3">
        <v>58</v>
      </c>
      <c r="B61" s="11">
        <v>3611</v>
      </c>
      <c r="C61" s="3">
        <v>3611</v>
      </c>
      <c r="D61" s="3" t="s">
        <v>436</v>
      </c>
      <c r="E61" s="10" t="s">
        <v>611</v>
      </c>
      <c r="F61" s="10" t="s">
        <v>612</v>
      </c>
      <c r="G61" s="10" t="s">
        <v>613</v>
      </c>
      <c r="H61" s="3" t="s">
        <v>606</v>
      </c>
      <c r="I61" s="10" t="s">
        <v>611</v>
      </c>
      <c r="J61" s="10" t="s">
        <v>612</v>
      </c>
      <c r="K61" s="10" t="s">
        <v>613</v>
      </c>
    </row>
    <row r="62" spans="1:11" x14ac:dyDescent="0.25">
      <c r="A62" s="3">
        <v>59</v>
      </c>
      <c r="B62" s="11">
        <v>3611</v>
      </c>
      <c r="C62" s="3">
        <v>3611</v>
      </c>
      <c r="D62" s="3" t="s">
        <v>436</v>
      </c>
      <c r="E62" s="10" t="s">
        <v>611</v>
      </c>
      <c r="F62" s="10" t="s">
        <v>612</v>
      </c>
      <c r="G62" s="10" t="s">
        <v>613</v>
      </c>
      <c r="H62" s="3" t="s">
        <v>606</v>
      </c>
      <c r="I62" s="10" t="s">
        <v>611</v>
      </c>
      <c r="J62" s="10" t="s">
        <v>612</v>
      </c>
      <c r="K62" s="10" t="s">
        <v>613</v>
      </c>
    </row>
    <row r="63" spans="1:11" x14ac:dyDescent="0.25">
      <c r="A63" s="3">
        <v>60</v>
      </c>
      <c r="B63" s="11">
        <v>3612</v>
      </c>
      <c r="C63" s="3">
        <v>3612</v>
      </c>
      <c r="D63" s="3" t="s">
        <v>436</v>
      </c>
      <c r="E63" s="10" t="s">
        <v>620</v>
      </c>
      <c r="F63" s="10" t="s">
        <v>621</v>
      </c>
      <c r="G63" s="10" t="s">
        <v>622</v>
      </c>
      <c r="H63" t="s">
        <v>605</v>
      </c>
      <c r="I63" s="10" t="s">
        <v>620</v>
      </c>
      <c r="J63" s="10" t="s">
        <v>621</v>
      </c>
      <c r="K63" s="10" t="s">
        <v>622</v>
      </c>
    </row>
    <row r="64" spans="1:11" x14ac:dyDescent="0.25">
      <c r="A64" s="3">
        <v>61</v>
      </c>
      <c r="B64" s="11">
        <v>3611</v>
      </c>
      <c r="C64" s="3">
        <v>3611</v>
      </c>
      <c r="D64" s="3" t="s">
        <v>436</v>
      </c>
      <c r="E64" s="10" t="s">
        <v>611</v>
      </c>
      <c r="F64" s="10" t="s">
        <v>612</v>
      </c>
      <c r="G64" s="10" t="s">
        <v>613</v>
      </c>
      <c r="H64" s="3" t="s">
        <v>606</v>
      </c>
      <c r="I64" s="10" t="s">
        <v>611</v>
      </c>
      <c r="J64" s="10" t="s">
        <v>612</v>
      </c>
      <c r="K64" s="10" t="s">
        <v>613</v>
      </c>
    </row>
    <row r="65" spans="1:11" x14ac:dyDescent="0.25">
      <c r="A65" s="3">
        <v>62</v>
      </c>
      <c r="B65" s="11">
        <v>3612</v>
      </c>
      <c r="C65" s="3">
        <v>3612</v>
      </c>
      <c r="D65" s="3" t="s">
        <v>436</v>
      </c>
      <c r="E65" s="10" t="s">
        <v>620</v>
      </c>
      <c r="F65" s="10" t="s">
        <v>621</v>
      </c>
      <c r="G65" s="10" t="s">
        <v>622</v>
      </c>
      <c r="H65" t="s">
        <v>605</v>
      </c>
      <c r="I65" s="10" t="s">
        <v>620</v>
      </c>
      <c r="J65" s="10" t="s">
        <v>621</v>
      </c>
      <c r="K65" s="10" t="s">
        <v>622</v>
      </c>
    </row>
    <row r="66" spans="1:11" x14ac:dyDescent="0.25">
      <c r="A66" s="3">
        <v>63</v>
      </c>
      <c r="B66" s="11">
        <v>3612</v>
      </c>
      <c r="C66" s="3">
        <v>3612</v>
      </c>
      <c r="D66" s="3" t="s">
        <v>436</v>
      </c>
      <c r="E66" s="10" t="s">
        <v>620</v>
      </c>
      <c r="F66" s="10" t="s">
        <v>621</v>
      </c>
      <c r="G66" s="10" t="s">
        <v>622</v>
      </c>
      <c r="H66" t="s">
        <v>605</v>
      </c>
      <c r="I66" s="10" t="s">
        <v>620</v>
      </c>
      <c r="J66" s="10" t="s">
        <v>621</v>
      </c>
      <c r="K66" s="10" t="s">
        <v>622</v>
      </c>
    </row>
    <row r="67" spans="1:11" x14ac:dyDescent="0.25">
      <c r="A67" s="3">
        <v>64</v>
      </c>
      <c r="B67" s="11">
        <v>3612</v>
      </c>
      <c r="C67" s="3">
        <v>3612</v>
      </c>
      <c r="D67" s="3" t="s">
        <v>436</v>
      </c>
      <c r="E67" s="10" t="s">
        <v>620</v>
      </c>
      <c r="F67" s="10" t="s">
        <v>621</v>
      </c>
      <c r="G67" s="10" t="s">
        <v>622</v>
      </c>
      <c r="H67" t="s">
        <v>605</v>
      </c>
      <c r="I67" s="10" t="s">
        <v>620</v>
      </c>
      <c r="J67" s="10" t="s">
        <v>621</v>
      </c>
      <c r="K67" s="10" t="s">
        <v>622</v>
      </c>
    </row>
    <row r="68" spans="1:11" x14ac:dyDescent="0.25">
      <c r="A68" s="3">
        <v>65</v>
      </c>
      <c r="B68" s="3">
        <v>3661</v>
      </c>
      <c r="C68" s="3">
        <v>3661</v>
      </c>
      <c r="D68" s="3" t="s">
        <v>436</v>
      </c>
      <c r="E68" s="10" t="s">
        <v>614</v>
      </c>
      <c r="F68" s="10" t="s">
        <v>615</v>
      </c>
      <c r="G68" s="10" t="s">
        <v>616</v>
      </c>
      <c r="H68" s="3" t="s">
        <v>437</v>
      </c>
      <c r="I68" s="10" t="s">
        <v>614</v>
      </c>
      <c r="J68" s="10" t="s">
        <v>615</v>
      </c>
      <c r="K68" s="10" t="s">
        <v>616</v>
      </c>
    </row>
    <row r="69" spans="1:11" x14ac:dyDescent="0.25">
      <c r="A69" s="3">
        <v>66</v>
      </c>
      <c r="B69" s="11">
        <v>3660</v>
      </c>
      <c r="C69" s="3">
        <v>3660</v>
      </c>
      <c r="D69" s="3" t="s">
        <v>436</v>
      </c>
      <c r="E69" s="10" t="s">
        <v>614</v>
      </c>
      <c r="F69" s="10" t="s">
        <v>615</v>
      </c>
      <c r="G69" s="10" t="s">
        <v>616</v>
      </c>
      <c r="H69" s="3" t="s">
        <v>437</v>
      </c>
      <c r="I69" s="10" t="s">
        <v>614</v>
      </c>
      <c r="J69" s="10" t="s">
        <v>615</v>
      </c>
      <c r="K69" s="10" t="s">
        <v>616</v>
      </c>
    </row>
    <row r="70" spans="1:11" x14ac:dyDescent="0.25">
      <c r="A70" s="3">
        <v>67</v>
      </c>
      <c r="B70" s="3">
        <v>3631</v>
      </c>
      <c r="C70" s="3">
        <v>3631</v>
      </c>
      <c r="D70" s="3" t="s">
        <v>436</v>
      </c>
      <c r="E70" s="10" t="s">
        <v>617</v>
      </c>
      <c r="F70" s="10" t="s">
        <v>618</v>
      </c>
      <c r="G70" s="10" t="s">
        <v>619</v>
      </c>
      <c r="H70" s="3" t="s">
        <v>608</v>
      </c>
      <c r="I70" s="10" t="s">
        <v>617</v>
      </c>
      <c r="J70" s="10" t="s">
        <v>618</v>
      </c>
      <c r="K70" s="10" t="s">
        <v>619</v>
      </c>
    </row>
    <row r="71" spans="1:11" x14ac:dyDescent="0.25">
      <c r="A71" s="3">
        <v>68</v>
      </c>
      <c r="B71" s="3">
        <v>3631</v>
      </c>
      <c r="C71" s="3">
        <v>3631</v>
      </c>
      <c r="D71" s="3" t="s">
        <v>436</v>
      </c>
      <c r="E71" s="10" t="s">
        <v>617</v>
      </c>
      <c r="F71" s="10" t="s">
        <v>618</v>
      </c>
      <c r="G71" s="10" t="s">
        <v>619</v>
      </c>
      <c r="H71" s="3" t="s">
        <v>608</v>
      </c>
      <c r="I71" s="10" t="s">
        <v>617</v>
      </c>
      <c r="J71" s="10" t="s">
        <v>618</v>
      </c>
      <c r="K71" s="10" t="s">
        <v>619</v>
      </c>
    </row>
    <row r="72" spans="1:11" x14ac:dyDescent="0.25">
      <c r="A72" s="3">
        <v>69</v>
      </c>
      <c r="B72" s="11">
        <v>3612</v>
      </c>
      <c r="C72" s="3">
        <v>3612</v>
      </c>
      <c r="D72" s="3" t="s">
        <v>436</v>
      </c>
      <c r="E72" s="10" t="s">
        <v>620</v>
      </c>
      <c r="F72" s="10" t="s">
        <v>621</v>
      </c>
      <c r="G72" s="10" t="s">
        <v>622</v>
      </c>
      <c r="H72" t="s">
        <v>605</v>
      </c>
      <c r="I72" s="10" t="s">
        <v>620</v>
      </c>
      <c r="J72" s="10" t="s">
        <v>621</v>
      </c>
      <c r="K72" s="10" t="s">
        <v>622</v>
      </c>
    </row>
    <row r="73" spans="1:11" x14ac:dyDescent="0.25">
      <c r="A73" s="3">
        <v>70</v>
      </c>
      <c r="B73" s="11">
        <v>3612</v>
      </c>
      <c r="C73" s="3">
        <v>3612</v>
      </c>
      <c r="D73" s="3" t="s">
        <v>436</v>
      </c>
      <c r="E73" s="10" t="s">
        <v>620</v>
      </c>
      <c r="F73" s="10" t="s">
        <v>621</v>
      </c>
      <c r="G73" s="10" t="s">
        <v>622</v>
      </c>
      <c r="H73" t="s">
        <v>605</v>
      </c>
      <c r="I73" s="10" t="s">
        <v>620</v>
      </c>
      <c r="J73" s="10" t="s">
        <v>621</v>
      </c>
      <c r="K73" s="10" t="s">
        <v>622</v>
      </c>
    </row>
    <row r="74" spans="1:11" x14ac:dyDescent="0.25">
      <c r="A74" s="3">
        <v>71</v>
      </c>
      <c r="B74" s="3">
        <v>3361</v>
      </c>
      <c r="C74" s="3">
        <v>3361</v>
      </c>
      <c r="D74" s="3" t="s">
        <v>610</v>
      </c>
      <c r="E74" s="10" t="s">
        <v>623</v>
      </c>
      <c r="F74" s="10" t="s">
        <v>624</v>
      </c>
      <c r="G74" s="10" t="s">
        <v>625</v>
      </c>
      <c r="H74" s="3" t="s">
        <v>609</v>
      </c>
      <c r="I74" s="10" t="s">
        <v>623</v>
      </c>
      <c r="J74" s="10" t="s">
        <v>624</v>
      </c>
      <c r="K74" s="10" t="s">
        <v>625</v>
      </c>
    </row>
    <row r="75" spans="1:11" x14ac:dyDescent="0.25">
      <c r="A75" s="3">
        <v>72</v>
      </c>
      <c r="B75" s="3">
        <v>3361</v>
      </c>
      <c r="C75" s="3">
        <v>3361</v>
      </c>
      <c r="D75" s="3" t="s">
        <v>610</v>
      </c>
      <c r="E75" s="10" t="s">
        <v>623</v>
      </c>
      <c r="F75" s="10" t="s">
        <v>624</v>
      </c>
      <c r="G75" s="10" t="s">
        <v>625</v>
      </c>
      <c r="H75" s="3" t="s">
        <v>609</v>
      </c>
      <c r="I75" s="10" t="s">
        <v>623</v>
      </c>
      <c r="J75" s="10" t="s">
        <v>624</v>
      </c>
      <c r="K75" s="10" t="s">
        <v>625</v>
      </c>
    </row>
    <row r="76" spans="1:11" x14ac:dyDescent="0.25">
      <c r="A76" s="3">
        <v>73</v>
      </c>
      <c r="B76" s="3">
        <v>3361</v>
      </c>
      <c r="C76" s="3">
        <v>3361</v>
      </c>
      <c r="D76" s="3" t="s">
        <v>610</v>
      </c>
      <c r="E76" s="10" t="s">
        <v>623</v>
      </c>
      <c r="F76" s="10" t="s">
        <v>624</v>
      </c>
      <c r="G76" s="10" t="s">
        <v>625</v>
      </c>
      <c r="H76" s="3" t="s">
        <v>609</v>
      </c>
      <c r="I76" s="10" t="s">
        <v>623</v>
      </c>
      <c r="J76" s="10" t="s">
        <v>624</v>
      </c>
      <c r="K76" s="10" t="s">
        <v>625</v>
      </c>
    </row>
    <row r="77" spans="1:11" x14ac:dyDescent="0.25">
      <c r="A77" s="3">
        <v>74</v>
      </c>
      <c r="B77" s="3">
        <v>3361</v>
      </c>
      <c r="C77" s="3">
        <v>3361</v>
      </c>
      <c r="D77" s="3" t="s">
        <v>610</v>
      </c>
      <c r="E77" s="10" t="s">
        <v>623</v>
      </c>
      <c r="F77" s="10" t="s">
        <v>624</v>
      </c>
      <c r="G77" s="10" t="s">
        <v>625</v>
      </c>
      <c r="H77" s="3" t="s">
        <v>609</v>
      </c>
      <c r="I77" s="10" t="s">
        <v>623</v>
      </c>
      <c r="J77" s="10" t="s">
        <v>624</v>
      </c>
      <c r="K77" s="10" t="s">
        <v>625</v>
      </c>
    </row>
    <row r="78" spans="1:11" x14ac:dyDescent="0.25">
      <c r="A78" s="3">
        <v>75</v>
      </c>
      <c r="B78" s="3">
        <v>3361</v>
      </c>
      <c r="C78" s="3">
        <v>3361</v>
      </c>
      <c r="D78" s="3" t="s">
        <v>610</v>
      </c>
      <c r="E78" s="10" t="s">
        <v>623</v>
      </c>
      <c r="F78" s="10" t="s">
        <v>624</v>
      </c>
      <c r="G78" s="10" t="s">
        <v>625</v>
      </c>
      <c r="H78" s="3" t="s">
        <v>609</v>
      </c>
      <c r="I78" s="10" t="s">
        <v>623</v>
      </c>
      <c r="J78" s="10" t="s">
        <v>624</v>
      </c>
      <c r="K78" s="10" t="s">
        <v>625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78"/>
  <sheetViews>
    <sheetView topLeftCell="J3" workbookViewId="0">
      <selection activeCell="K77" sqref="K77"/>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127" bestFit="1" customWidth="1"/>
    <col min="12" max="12" width="26.7109375" bestFit="1" customWidth="1"/>
  </cols>
  <sheetData>
    <row r="1" spans="1:12" hidden="1" x14ac:dyDescent="0.25">
      <c r="B1" t="s">
        <v>8</v>
      </c>
      <c r="C1" t="s">
        <v>10</v>
      </c>
      <c r="D1" t="s">
        <v>10</v>
      </c>
      <c r="E1" t="s">
        <v>151</v>
      </c>
      <c r="F1" t="s">
        <v>151</v>
      </c>
      <c r="G1" t="s">
        <v>11</v>
      </c>
      <c r="H1" t="s">
        <v>11</v>
      </c>
      <c r="I1" t="s">
        <v>8</v>
      </c>
      <c r="J1" t="s">
        <v>8</v>
      </c>
      <c r="K1" t="s">
        <v>7</v>
      </c>
      <c r="L1" t="s">
        <v>151</v>
      </c>
    </row>
    <row r="2" spans="1:12" hidden="1" x14ac:dyDescent="0.25">
      <c r="B2" t="s">
        <v>152</v>
      </c>
      <c r="C2" t="s">
        <v>153</v>
      </c>
      <c r="D2" t="s">
        <v>154</v>
      </c>
      <c r="E2" t="s">
        <v>155</v>
      </c>
      <c r="F2" t="s">
        <v>156</v>
      </c>
      <c r="G2" t="s">
        <v>157</v>
      </c>
      <c r="H2" t="s">
        <v>158</v>
      </c>
      <c r="I2" t="s">
        <v>159</v>
      </c>
      <c r="J2" t="s">
        <v>160</v>
      </c>
      <c r="K2" t="s">
        <v>161</v>
      </c>
      <c r="L2" t="s">
        <v>162</v>
      </c>
    </row>
    <row r="3" spans="1:12" x14ac:dyDescent="0.25">
      <c r="A3" s="1" t="s">
        <v>117</v>
      </c>
      <c r="B3" s="1" t="s">
        <v>163</v>
      </c>
      <c r="C3" s="1" t="s">
        <v>164</v>
      </c>
      <c r="D3" s="1" t="s">
        <v>165</v>
      </c>
      <c r="E3" s="1" t="s">
        <v>166</v>
      </c>
      <c r="F3" s="1" t="s">
        <v>167</v>
      </c>
      <c r="G3" s="1" t="s">
        <v>168</v>
      </c>
      <c r="H3" s="1" t="s">
        <v>169</v>
      </c>
      <c r="I3" s="1" t="s">
        <v>170</v>
      </c>
      <c r="J3" s="1" t="s">
        <v>171</v>
      </c>
      <c r="K3" s="1" t="s">
        <v>172</v>
      </c>
      <c r="L3" s="1" t="s">
        <v>173</v>
      </c>
    </row>
    <row r="4" spans="1:12" x14ac:dyDescent="0.25">
      <c r="A4" s="3">
        <v>1</v>
      </c>
      <c r="B4" s="4">
        <v>46074</v>
      </c>
      <c r="C4" s="3" t="s">
        <v>438</v>
      </c>
      <c r="D4" s="3" t="s">
        <v>439</v>
      </c>
      <c r="E4" s="12" t="str">
        <f>HYPERLINK("https://ieeg-my.sharepoint.com/:b:/g/personal/transparencia_ieeg_org_mx/IQApmkg5foWUSZAQh8UX1obAARQOn4yhhFbNO93dttdL0dw?e=uSpUQq")</f>
        <v>https://ieeg-my.sharepoint.com/:b:/g/personal/transparencia_ieeg_org_mx/IQApmkg5foWUSZAQh8UX1obAARQOn4yhhFbNO93dttdL0dw?e=uSpUQq</v>
      </c>
      <c r="F4" s="3"/>
      <c r="G4" s="3">
        <v>2088</v>
      </c>
      <c r="H4" s="3">
        <v>2088</v>
      </c>
      <c r="I4" s="4">
        <v>46194</v>
      </c>
      <c r="J4" s="4">
        <v>46194</v>
      </c>
      <c r="K4" s="7" t="s">
        <v>440</v>
      </c>
      <c r="L4" s="12" t="str">
        <f>HYPERLINK("https://ieeg-my.sharepoint.com/:b:/g/personal/transparencia_ieeg_org_mx/IQAduiGKFQgzQK4IEdfqDIt6AZmbAC8ArE92bFqNATdNbc8?e=3LF8eI")</f>
        <v>https://ieeg-my.sharepoint.com/:b:/g/personal/transparencia_ieeg_org_mx/IQAduiGKFQgzQK4IEdfqDIt6AZmbAC8ArE92bFqNATdNbc8?e=3LF8eI</v>
      </c>
    </row>
    <row r="5" spans="1:12" x14ac:dyDescent="0.25">
      <c r="A5" s="3">
        <v>2</v>
      </c>
      <c r="B5" s="4">
        <v>46066</v>
      </c>
      <c r="C5" s="3" t="s">
        <v>441</v>
      </c>
      <c r="D5" s="3" t="s">
        <v>442</v>
      </c>
      <c r="E5" s="12" t="str">
        <f>HYPERLINK("https://ieeg-my.sharepoint.com/:b:/g/personal/transparencia_ieeg_org_mx/IQAV9QJm_akuTLVQJBmUWWwEAWeylRYikaNkRkoorVB-mfU?e=YIIblI")</f>
        <v>https://ieeg-my.sharepoint.com/:b:/g/personal/transparencia_ieeg_org_mx/IQAV9QJm_akuTLVQJBmUWWwEAWeylRYikaNkRkoorVB-mfU?e=YIIblI</v>
      </c>
      <c r="F5" s="3"/>
      <c r="G5" s="3">
        <v>30000</v>
      </c>
      <c r="H5" s="3">
        <v>30000</v>
      </c>
      <c r="I5" s="4">
        <v>46125</v>
      </c>
      <c r="J5" s="4">
        <v>46125</v>
      </c>
      <c r="K5" s="7" t="s">
        <v>443</v>
      </c>
      <c r="L5" s="12" t="str">
        <f>HYPERLINK("https://ieeg-my.sharepoint.com/:b:/g/personal/transparencia_ieeg_org_mx/IQAJ_5f7HhRiSpcoS722OR1VAXGL7ummH2SpUEL0Um_Wj8g?e=bN6pw1")</f>
        <v>https://ieeg-my.sharepoint.com/:b:/g/personal/transparencia_ieeg_org_mx/IQAJ_5f7HhRiSpcoS722OR1VAXGL7ummH2SpUEL0Um_Wj8g?e=bN6pw1</v>
      </c>
    </row>
    <row r="6" spans="1:12" x14ac:dyDescent="0.25">
      <c r="A6" s="3">
        <v>3</v>
      </c>
      <c r="B6" s="4">
        <v>46074</v>
      </c>
      <c r="C6" s="3" t="s">
        <v>444</v>
      </c>
      <c r="D6" s="3" t="s">
        <v>442</v>
      </c>
      <c r="E6" s="12" t="str">
        <f>HYPERLINK("https://ieeg-my.sharepoint.com/:b:/g/personal/transparencia_ieeg_org_mx/IQB-GUS7vUUfTII9N0T-TiSsAV2QHhSIEnm52Ja51kGSAbk?e=KHmLmA")</f>
        <v>https://ieeg-my.sharepoint.com/:b:/g/personal/transparencia_ieeg_org_mx/IQB-GUS7vUUfTII9N0T-TiSsAV2QHhSIEnm52Ja51kGSAbk?e=KHmLmA</v>
      </c>
      <c r="F6" s="3"/>
      <c r="G6" s="3">
        <v>29000</v>
      </c>
      <c r="H6" s="3">
        <v>29000</v>
      </c>
      <c r="I6" s="4">
        <v>46133</v>
      </c>
      <c r="J6" s="4">
        <v>46133</v>
      </c>
      <c r="K6" s="7" t="s">
        <v>445</v>
      </c>
      <c r="L6" s="12" t="str">
        <f>HYPERLINK("https://ieeg-my.sharepoint.com/:b:/g/personal/transparencia_ieeg_org_mx/IQCkqXM5yDw-SrLtEHPEsdyNAXwdrWLDAJdtaQCRnG4yNIM?e=mNtoA8")</f>
        <v>https://ieeg-my.sharepoint.com/:b:/g/personal/transparencia_ieeg_org_mx/IQCkqXM5yDw-SrLtEHPEsdyNAXwdrWLDAJdtaQCRnG4yNIM?e=mNtoA8</v>
      </c>
    </row>
    <row r="7" spans="1:12" x14ac:dyDescent="0.25">
      <c r="A7" s="3">
        <v>4</v>
      </c>
      <c r="B7" s="4">
        <v>46074</v>
      </c>
      <c r="C7" s="3" t="s">
        <v>446</v>
      </c>
      <c r="D7" s="3" t="s">
        <v>442</v>
      </c>
      <c r="E7" s="12" t="str">
        <f>HYPERLINK("https://ieeg-my.sharepoint.com/:b:/g/personal/transparencia_ieeg_org_mx/IQCh5sirWs-cRr4bWKRgg1oNAamZ1ANubmQ5Lkc8z3xyJgU?e=1R13eN")</f>
        <v>https://ieeg-my.sharepoint.com/:b:/g/personal/transparencia_ieeg_org_mx/IQCh5sirWs-cRr4bWKRgg1oNAamZ1ANubmQ5Lkc8z3xyJgU?e=1R13eN</v>
      </c>
      <c r="F7" s="3"/>
      <c r="G7" s="3">
        <v>30160</v>
      </c>
      <c r="H7" s="9">
        <v>30160</v>
      </c>
      <c r="I7" s="4">
        <v>46142</v>
      </c>
      <c r="J7" s="4">
        <v>46142</v>
      </c>
      <c r="K7" s="7">
        <v>26</v>
      </c>
      <c r="L7" s="12" t="str">
        <f>HYPERLINK("https://ieeg-my.sharepoint.com/:b:/g/personal/transparencia_ieeg_org_mx/IQD53Rs7feRiS5lAzRZnjB0hASI6XRx8uES_N2n2OIPGY8E?e=OICTwp")</f>
        <v>https://ieeg-my.sharepoint.com/:b:/g/personal/transparencia_ieeg_org_mx/IQD53Rs7feRiS5lAzRZnjB0hASI6XRx8uES_N2n2OIPGY8E?e=OICTwp</v>
      </c>
    </row>
    <row r="8" spans="1:12" x14ac:dyDescent="0.25">
      <c r="A8" s="3">
        <v>5</v>
      </c>
      <c r="B8" s="4">
        <v>46063</v>
      </c>
      <c r="C8" s="3" t="s">
        <v>447</v>
      </c>
      <c r="D8" s="3" t="s">
        <v>183</v>
      </c>
      <c r="E8" s="12" t="str">
        <f>HYPERLINK("https://ieeg-my.sharepoint.com/:b:/g/personal/transparencia_ieeg_org_mx/IQB-QrX0JDj9TIdq4FL6NKbpAQghaUD-RJJoOihHn9SS7HY?e=Qkfgmi")</f>
        <v>https://ieeg-my.sharepoint.com/:b:/g/personal/transparencia_ieeg_org_mx/IQB-QrX0JDj9TIdq4FL6NKbpAQghaUD-RJJoOihHn9SS7HY?e=Qkfgmi</v>
      </c>
      <c r="F8" s="3"/>
      <c r="G8" s="3">
        <v>16700</v>
      </c>
      <c r="H8" s="3">
        <v>16232.11</v>
      </c>
      <c r="I8" s="4">
        <v>46064</v>
      </c>
      <c r="J8" s="4">
        <v>46092</v>
      </c>
      <c r="K8" s="3" t="s">
        <v>448</v>
      </c>
      <c r="L8" s="12" t="str">
        <f>HYPERLINK("https://ieeg-my.sharepoint.com/:b:/g/personal/transparencia_ieeg_org_mx/IQDPoxs1e5hxQ4BjgEoEbXOJAU8GFHxcOOaJoQctNlMFEDU?e=kkb7VQ")</f>
        <v>https://ieeg-my.sharepoint.com/:b:/g/personal/transparencia_ieeg_org_mx/IQDPoxs1e5hxQ4BjgEoEbXOJAU8GFHxcOOaJoQctNlMFEDU?e=kkb7VQ</v>
      </c>
    </row>
    <row r="9" spans="1:12" x14ac:dyDescent="0.25">
      <c r="A9" s="3">
        <v>6</v>
      </c>
      <c r="B9" s="4">
        <v>46063</v>
      </c>
      <c r="C9" s="3" t="s">
        <v>449</v>
      </c>
      <c r="D9" s="3" t="s">
        <v>183</v>
      </c>
      <c r="E9" s="12" t="str">
        <f>HYPERLINK("https://ieeg-my.sharepoint.com/:b:/g/personal/transparencia_ieeg_org_mx/IQBOa6dBHGFRTJkdWyDH7AElAT6BeHDSfO_XDm3tlV7um0I?e=PctdSF")</f>
        <v>https://ieeg-my.sharepoint.com/:b:/g/personal/transparencia_ieeg_org_mx/IQBOa6dBHGFRTJkdWyDH7AElAT6BeHDSfO_XDm3tlV7um0I?e=PctdSF</v>
      </c>
      <c r="F9" s="3"/>
      <c r="G9" s="3">
        <v>15660</v>
      </c>
      <c r="H9" s="3">
        <v>15660</v>
      </c>
      <c r="I9" s="4">
        <v>46064</v>
      </c>
      <c r="J9" s="4">
        <v>46092</v>
      </c>
      <c r="K9" s="3" t="s">
        <v>450</v>
      </c>
      <c r="L9" s="12" t="str">
        <f>HYPERLINK("https://ieeg-my.sharepoint.com/:b:/g/personal/transparencia_ieeg_org_mx/IQC32rwvBflvTaSsNrIzOxjlAZdRjOHNvuJgExHRFvF1szk?e=n3wDOB")</f>
        <v>https://ieeg-my.sharepoint.com/:b:/g/personal/transparencia_ieeg_org_mx/IQC32rwvBflvTaSsNrIzOxjlAZdRjOHNvuJgExHRFvF1szk?e=n3wDOB</v>
      </c>
    </row>
    <row r="10" spans="1:12" x14ac:dyDescent="0.25">
      <c r="A10" s="3">
        <v>7</v>
      </c>
      <c r="B10" s="4">
        <v>46063</v>
      </c>
      <c r="C10" s="3" t="s">
        <v>451</v>
      </c>
      <c r="D10" s="3" t="s">
        <v>183</v>
      </c>
      <c r="E10" s="12" t="str">
        <f>HYPERLINK("https://ieeg-my.sharepoint.com/:b:/g/personal/transparencia_ieeg_org_mx/IQCyyQlvkIn1RKDsqchWusqHARFkqpsFKI66zpsNS6Ln3MY?e=2pruJg")</f>
        <v>https://ieeg-my.sharepoint.com/:b:/g/personal/transparencia_ieeg_org_mx/IQCyyQlvkIn1RKDsqchWusqHARFkqpsFKI66zpsNS6Ln3MY?e=2pruJg</v>
      </c>
      <c r="F10" s="3"/>
      <c r="G10" s="3">
        <v>23700</v>
      </c>
      <c r="H10" s="3">
        <v>23700</v>
      </c>
      <c r="I10" s="4">
        <v>46064</v>
      </c>
      <c r="J10" s="4">
        <v>46092</v>
      </c>
      <c r="K10" s="3" t="s">
        <v>452</v>
      </c>
      <c r="L10" s="12" t="str">
        <f>HYPERLINK("https://ieeg-my.sharepoint.com/:b:/g/personal/transparencia_ieeg_org_mx/IQAq7ag-hxIgTaad4sdX_vwhAU8Bxmk9UD_zMd8o2AOSekc?e=cXdlmc ")</f>
        <v xml:space="preserve">https://ieeg-my.sharepoint.com/:b:/g/personal/transparencia_ieeg_org_mx/IQAq7ag-hxIgTaad4sdX_vwhAU8Bxmk9UD_zMd8o2AOSekc?e=cXdlmc </v>
      </c>
    </row>
    <row r="11" spans="1:12" x14ac:dyDescent="0.25">
      <c r="A11" s="3">
        <v>8</v>
      </c>
      <c r="B11" s="4">
        <v>46063</v>
      </c>
      <c r="C11" s="3" t="s">
        <v>453</v>
      </c>
      <c r="D11" s="3" t="s">
        <v>183</v>
      </c>
      <c r="E11" s="12" t="str">
        <f>HYPERLINK("https://ieeg-my.sharepoint.com/:b:/g/personal/transparencia_ieeg_org_mx/IQCbZPKrUzQaR4rMicQkJrgaAascLjfUp5o3XxQvB7vwG10?e=r0Y5qx")</f>
        <v>https://ieeg-my.sharepoint.com/:b:/g/personal/transparencia_ieeg_org_mx/IQCbZPKrUzQaR4rMicQkJrgaAascLjfUp5o3XxQvB7vwG10?e=r0Y5qx</v>
      </c>
      <c r="F11" s="3"/>
      <c r="G11" s="3">
        <v>16820</v>
      </c>
      <c r="H11" s="3">
        <v>16820</v>
      </c>
      <c r="I11" s="4">
        <v>46064</v>
      </c>
      <c r="J11" s="4">
        <v>46092</v>
      </c>
      <c r="K11" s="7">
        <v>2342571</v>
      </c>
      <c r="L11" s="12" t="str">
        <f>HYPERLINK("https://ieeg-my.sharepoint.com/:b:/g/personal/transparencia_ieeg_org_mx/IQCHXwcqGBfbRZt2J-ZfW4tbAeoRLYlYKaxQRRGg8_etE6o?e=ch5PrA")</f>
        <v>https://ieeg-my.sharepoint.com/:b:/g/personal/transparencia_ieeg_org_mx/IQCHXwcqGBfbRZt2J-ZfW4tbAeoRLYlYKaxQRRGg8_etE6o?e=ch5PrA</v>
      </c>
    </row>
    <row r="12" spans="1:12" x14ac:dyDescent="0.25">
      <c r="A12" s="3">
        <v>9</v>
      </c>
      <c r="B12" s="4">
        <v>46063</v>
      </c>
      <c r="C12" s="3" t="s">
        <v>454</v>
      </c>
      <c r="D12" s="3" t="s">
        <v>183</v>
      </c>
      <c r="E12" s="12" t="str">
        <f>HYPERLINK("https://ieeg-my.sharepoint.com/:b:/g/personal/transparencia_ieeg_org_mx/IQCqjslufV3hSq5B6b4tdOhxAYfUeZnsv1rWBYx1PuoKbEI?e=4v5bkq")</f>
        <v>https://ieeg-my.sharepoint.com/:b:/g/personal/transparencia_ieeg_org_mx/IQCqjslufV3hSq5B6b4tdOhxAYfUeZnsv1rWBYx1PuoKbEI?e=4v5bkq</v>
      </c>
      <c r="F12" s="3"/>
      <c r="G12" s="3">
        <v>20880</v>
      </c>
      <c r="H12" s="3">
        <v>20295</v>
      </c>
      <c r="I12" s="4">
        <v>46064</v>
      </c>
      <c r="J12" s="4">
        <v>46092</v>
      </c>
      <c r="K12" s="7">
        <v>230</v>
      </c>
      <c r="L12" s="12" t="str">
        <f>HYPERLINK("https://ieeg-my.sharepoint.com/:b:/g/personal/transparencia_ieeg_org_mx/IQAH3O-QZmfAR6gi5Umb71pnAbqePFddFsWMpkuVOAKqre0?e=1dQE6D")</f>
        <v>https://ieeg-my.sharepoint.com/:b:/g/personal/transparencia_ieeg_org_mx/IQAH3O-QZmfAR6gi5Umb71pnAbqePFddFsWMpkuVOAKqre0?e=1dQE6D</v>
      </c>
    </row>
    <row r="13" spans="1:12" x14ac:dyDescent="0.25">
      <c r="A13" s="3">
        <v>10</v>
      </c>
      <c r="B13" s="4">
        <v>46063</v>
      </c>
      <c r="C13" s="3" t="s">
        <v>455</v>
      </c>
      <c r="D13" s="3" t="s">
        <v>183</v>
      </c>
      <c r="E13" s="12" t="str">
        <f>HYPERLINK("https://ieeg-my.sharepoint.com/:b:/g/personal/transparencia_ieeg_org_mx/IQB1zfRB-rQAT5exeWkkLG2GATGAvsy79SQ5vUL74tjx_-Q?e=aJgXSH")</f>
        <v>https://ieeg-my.sharepoint.com/:b:/g/personal/transparencia_ieeg_org_mx/IQB1zfRB-rQAT5exeWkkLG2GATGAvsy79SQ5vUL74tjx_-Q?e=aJgXSH</v>
      </c>
      <c r="F13" s="3"/>
      <c r="G13" s="3">
        <v>16240</v>
      </c>
      <c r="H13" s="3">
        <v>16240</v>
      </c>
      <c r="I13" s="4">
        <v>46064</v>
      </c>
      <c r="J13" s="4">
        <v>46092</v>
      </c>
      <c r="K13" s="7" t="s">
        <v>456</v>
      </c>
      <c r="L13" s="12" t="str">
        <f>HYPERLINK("https://ieeg-my.sharepoint.com/:b:/g/personal/transparencia_ieeg_org_mx/IQA7hKS4B8aZTrf4XiaP3TB7ASu8u7YGdgNF5v3MRgY_QUc?e=JV1a0V")</f>
        <v>https://ieeg-my.sharepoint.com/:b:/g/personal/transparencia_ieeg_org_mx/IQA7hKS4B8aZTrf4XiaP3TB7ASu8u7YGdgNF5v3MRgY_QUc?e=JV1a0V</v>
      </c>
    </row>
    <row r="14" spans="1:12" x14ac:dyDescent="0.25">
      <c r="A14" s="3">
        <v>11</v>
      </c>
      <c r="B14" s="4">
        <v>46063</v>
      </c>
      <c r="C14" s="3" t="s">
        <v>457</v>
      </c>
      <c r="D14" s="3" t="s">
        <v>183</v>
      </c>
      <c r="E14" s="12" t="str">
        <f>HYPERLINK("https://ieeg-my.sharepoint.com/:b:/g/personal/transparencia_ieeg_org_mx/IQBcuyLNF0tBRZT52to5XBkNAX-JNLY4B9mTRWVwd-QmmnU?e=p2yQqr")</f>
        <v>https://ieeg-my.sharepoint.com/:b:/g/personal/transparencia_ieeg_org_mx/IQBcuyLNF0tBRZT52to5XBkNAX-JNLY4B9mTRWVwd-QmmnU?e=p2yQqr</v>
      </c>
      <c r="F14" s="3"/>
      <c r="G14" s="3">
        <v>22620</v>
      </c>
      <c r="H14" s="3">
        <v>22620</v>
      </c>
      <c r="I14" s="4">
        <v>46064</v>
      </c>
      <c r="J14" s="4">
        <v>46092</v>
      </c>
      <c r="K14" s="7">
        <v>1158</v>
      </c>
      <c r="L14" s="12" t="str">
        <f>HYPERLINK("https://ieeg-my.sharepoint.com/:b:/g/personal/transparencia_ieeg_org_mx/IQDaFZy71NAST4tRM-IhCS13AelbSaXCxC0SHj4GnXtbyYQ?e=z3d3Iu")</f>
        <v>https://ieeg-my.sharepoint.com/:b:/g/personal/transparencia_ieeg_org_mx/IQDaFZy71NAST4tRM-IhCS13AelbSaXCxC0SHj4GnXtbyYQ?e=z3d3Iu</v>
      </c>
    </row>
    <row r="15" spans="1:12" x14ac:dyDescent="0.25">
      <c r="A15" s="3">
        <v>12</v>
      </c>
      <c r="B15" s="4">
        <v>46063</v>
      </c>
      <c r="C15" s="3" t="s">
        <v>458</v>
      </c>
      <c r="D15" s="3" t="s">
        <v>183</v>
      </c>
      <c r="E15" s="12" t="str">
        <f>HYPERLINK("https://ieeg-my.sharepoint.com/:b:/g/personal/transparencia_ieeg_org_mx/IQA01usiuPbaQpIYchlBsT8kAbB4GVAruAT27IFptp3FEC4?e=eu3rf5")</f>
        <v>https://ieeg-my.sharepoint.com/:b:/g/personal/transparencia_ieeg_org_mx/IQA01usiuPbaQpIYchlBsT8kAbB4GVAruAT27IFptp3FEC4?e=eu3rf5</v>
      </c>
      <c r="F15" s="3"/>
      <c r="G15" s="3">
        <v>14937</v>
      </c>
      <c r="H15" s="3">
        <v>14937</v>
      </c>
      <c r="I15" s="4">
        <v>46064</v>
      </c>
      <c r="J15" s="4">
        <v>46092</v>
      </c>
      <c r="K15" s="7" t="s">
        <v>459</v>
      </c>
      <c r="L15" s="12" t="str">
        <f>HYPERLINK("https://ieeg-my.sharepoint.com/:b:/g/personal/transparencia_ieeg_org_mx/IQDLlzDBCmb6T5c4LWd6I07uATdYpCSoy-XsUR7daz4vBOU?e=7Xcwiu")</f>
        <v>https://ieeg-my.sharepoint.com/:b:/g/personal/transparencia_ieeg_org_mx/IQDLlzDBCmb6T5c4LWd6I07uATdYpCSoy-XsUR7daz4vBOU?e=7Xcwiu</v>
      </c>
    </row>
    <row r="16" spans="1:12" x14ac:dyDescent="0.25">
      <c r="A16" s="3">
        <v>13</v>
      </c>
      <c r="B16" s="4">
        <v>46063</v>
      </c>
      <c r="C16" s="3" t="s">
        <v>460</v>
      </c>
      <c r="D16" s="3" t="s">
        <v>183</v>
      </c>
      <c r="E16" s="12" t="str">
        <f>HYPERLINK("https://ieeg-my.sharepoint.com/:b:/g/personal/transparencia_ieeg_org_mx/IQBXEGFxNIQsQKrHuLA_8y1JAaJTcIqA5uPs3Ifk_cNipSs?e=2e48eH")</f>
        <v>https://ieeg-my.sharepoint.com/:b:/g/personal/transparencia_ieeg_org_mx/IQBXEGFxNIQsQKrHuLA_8y1JAaJTcIqA5uPs3Ifk_cNipSs?e=2e48eH</v>
      </c>
      <c r="F16" s="3"/>
      <c r="G16" s="3">
        <v>18560</v>
      </c>
      <c r="H16" s="3">
        <v>18040</v>
      </c>
      <c r="I16" s="4">
        <v>46064</v>
      </c>
      <c r="J16" s="4">
        <v>46092</v>
      </c>
      <c r="K16" s="7" t="s">
        <v>461</v>
      </c>
      <c r="L16" s="12" t="str">
        <f>HYPERLINK("https://ieeg-my.sharepoint.com/:b:/g/personal/transparencia_ieeg_org_mx/IQB7K9SfzmRZS6IwC5CsU37TAZLfrVZFQh9f6gcXkeVpKx4?e=7NtBJI")</f>
        <v>https://ieeg-my.sharepoint.com/:b:/g/personal/transparencia_ieeg_org_mx/IQB7K9SfzmRZS6IwC5CsU37TAZLfrVZFQh9f6gcXkeVpKx4?e=7NtBJI</v>
      </c>
    </row>
    <row r="17" spans="1:12" x14ac:dyDescent="0.25">
      <c r="A17" s="3">
        <v>14</v>
      </c>
      <c r="B17" s="4">
        <v>46063</v>
      </c>
      <c r="C17" s="3" t="s">
        <v>462</v>
      </c>
      <c r="D17" s="3" t="s">
        <v>183</v>
      </c>
      <c r="E17" s="12" t="str">
        <f>HYPERLINK("https://ieeg-my.sharepoint.com/:b:/g/personal/transparencia_ieeg_org_mx/IQCXzAYprEJgSaMKC5A8krEcAUMT2OvHU5ldamBqARCTdt0?e=cMmGx9")</f>
        <v>https://ieeg-my.sharepoint.com/:b:/g/personal/transparencia_ieeg_org_mx/IQCXzAYprEJgSaMKC5A8krEcAUMT2OvHU5ldamBqARCTdt0?e=cMmGx9</v>
      </c>
      <c r="F17" s="3"/>
      <c r="G17" s="3">
        <v>30000</v>
      </c>
      <c r="H17" s="3">
        <v>29159.48</v>
      </c>
      <c r="I17" s="4">
        <v>46064</v>
      </c>
      <c r="J17" s="4">
        <v>46092</v>
      </c>
      <c r="K17" s="7">
        <v>1737</v>
      </c>
      <c r="L17" s="12" t="str">
        <f>HYPERLINK("https://ieeg-my.sharepoint.com/:b:/g/personal/transparencia_ieeg_org_mx/IQB0JxbVNL8ITayMIx6zYG5qARknr3Xwt-31vHFLa8JlTvY?e=PH2C3J")</f>
        <v>https://ieeg-my.sharepoint.com/:b:/g/personal/transparencia_ieeg_org_mx/IQB0JxbVNL8ITayMIx6zYG5qARknr3Xwt-31vHFLa8JlTvY?e=PH2C3J</v>
      </c>
    </row>
    <row r="18" spans="1:12" x14ac:dyDescent="0.25">
      <c r="A18" s="3">
        <v>15</v>
      </c>
      <c r="B18" s="4">
        <v>46063</v>
      </c>
      <c r="C18" s="3" t="s">
        <v>463</v>
      </c>
      <c r="D18" s="3" t="s">
        <v>183</v>
      </c>
      <c r="E18" s="12" t="str">
        <f>HYPERLINK("https://ieeg-my.sharepoint.com/:b:/g/personal/transparencia_ieeg_org_mx/IQDbCwfiwUeRRqLFaktuOaPcAS2efFx0l4lg-X35O-8XWbM?e=x0afRb")</f>
        <v>https://ieeg-my.sharepoint.com/:b:/g/personal/transparencia_ieeg_org_mx/IQDbCwfiwUeRRqLFaktuOaPcAS2efFx0l4lg-X35O-8XWbM?e=x0afRb</v>
      </c>
      <c r="F18" s="3"/>
      <c r="G18" s="3">
        <v>18270</v>
      </c>
      <c r="H18" s="3">
        <v>18270</v>
      </c>
      <c r="I18" s="4">
        <v>46064</v>
      </c>
      <c r="J18" s="4">
        <v>46092</v>
      </c>
      <c r="K18" s="7">
        <v>496</v>
      </c>
      <c r="L18" s="12" t="str">
        <f>HYPERLINK("https://ieeg-my.sharepoint.com/:b:/g/personal/transparencia_ieeg_org_mx/IQC2kcosBSuSQKIddDYgPK4mAV-v_oC7BToRaA8Z5_vf72E?e=gYiCm8")</f>
        <v>https://ieeg-my.sharepoint.com/:b:/g/personal/transparencia_ieeg_org_mx/IQC2kcosBSuSQKIddDYgPK4mAV-v_oC7BToRaA8Z5_vf72E?e=gYiCm8</v>
      </c>
    </row>
    <row r="19" spans="1:12" x14ac:dyDescent="0.25">
      <c r="A19" s="3">
        <v>16</v>
      </c>
      <c r="B19" s="4">
        <v>46064</v>
      </c>
      <c r="C19" s="3" t="s">
        <v>464</v>
      </c>
      <c r="D19" s="3" t="s">
        <v>183</v>
      </c>
      <c r="E19" s="12" t="str">
        <f>HYPERLINK("https://ieeg-my.sharepoint.com/:b:/g/personal/transparencia_ieeg_org_mx/IQBQ_ONtZA4BS710g1XbonksAagTA6bcTq1u8trjhAMeAKY?e=ydRdBT")</f>
        <v>https://ieeg-my.sharepoint.com/:b:/g/personal/transparencia_ieeg_org_mx/IQBQ_ONtZA4BS710g1XbonksAagTA6bcTq1u8trjhAMeAKY?e=ydRdBT</v>
      </c>
      <c r="F19" s="3"/>
      <c r="G19" s="9">
        <v>15660</v>
      </c>
      <c r="H19" s="3">
        <v>15660</v>
      </c>
      <c r="I19" s="4">
        <v>46064</v>
      </c>
      <c r="J19" s="4">
        <v>46092</v>
      </c>
      <c r="K19" s="7">
        <v>605</v>
      </c>
      <c r="L19" s="12" t="str">
        <f>HYPERLINK("https://ieeg-my.sharepoint.com/:b:/g/personal/transparencia_ieeg_org_mx/IQD4ZZC_mIpVRqFcHGQVHzGVAYQkQJnQbMvu4VJhApBa_Qg?e=DnCsvR")</f>
        <v>https://ieeg-my.sharepoint.com/:b:/g/personal/transparencia_ieeg_org_mx/IQD4ZZC_mIpVRqFcHGQVHzGVAYQkQJnQbMvu4VJhApBa_Qg?e=DnCsvR</v>
      </c>
    </row>
    <row r="20" spans="1:12" x14ac:dyDescent="0.25">
      <c r="A20" s="3">
        <v>17</v>
      </c>
      <c r="B20" s="4">
        <v>46064</v>
      </c>
      <c r="C20" s="3" t="s">
        <v>465</v>
      </c>
      <c r="D20" s="3" t="s">
        <v>183</v>
      </c>
      <c r="E20" s="12" t="str">
        <f>HYPERLINK("https://ieeg-my.sharepoint.com/:b:/g/personal/transparencia_ieeg_org_mx/IQB1hesxYM-lRpJHqWR6dqnDAUXVskaXt5fC4QHpZkPkbZw?e=Ir79ac")</f>
        <v>https://ieeg-my.sharepoint.com/:b:/g/personal/transparencia_ieeg_org_mx/IQB1hesxYM-lRpJHqWR6dqnDAUXVskaXt5fC4QHpZkPkbZw?e=Ir79ac</v>
      </c>
      <c r="F20" s="3"/>
      <c r="G20" s="3">
        <v>11600</v>
      </c>
      <c r="H20" s="3">
        <v>11275</v>
      </c>
      <c r="I20" s="4">
        <v>46064</v>
      </c>
      <c r="J20" s="4">
        <v>46092</v>
      </c>
      <c r="K20" s="7" t="s">
        <v>466</v>
      </c>
      <c r="L20" s="12" t="str">
        <f>HYPERLINK("https://ieeg-my.sharepoint.com/:b:/g/personal/transparencia_ieeg_org_mx/IQBXrdkH6ogUTrMVdMtppqNeAf5Ato2jNasne9-dmgDjjbI?e=oeKXEA")</f>
        <v>https://ieeg-my.sharepoint.com/:b:/g/personal/transparencia_ieeg_org_mx/IQBXrdkH6ogUTrMVdMtppqNeAf5Ato2jNasne9-dmgDjjbI?e=oeKXEA</v>
      </c>
    </row>
    <row r="21" spans="1:12" x14ac:dyDescent="0.25">
      <c r="A21" s="3">
        <v>18</v>
      </c>
      <c r="B21" s="4">
        <v>46064</v>
      </c>
      <c r="C21" s="3" t="s">
        <v>467</v>
      </c>
      <c r="D21" s="3" t="s">
        <v>183</v>
      </c>
      <c r="E21" s="12" t="str">
        <f>HYPERLINK("https://ieeg-my.sharepoint.com/:b:/g/personal/transparencia_ieeg_org_mx/IQA4tpJlZxq_T4J9ZFhQNBrQAQRWRBKuBng-TLQeVXQchYQ?e=u2wJc4")</f>
        <v>https://ieeg-my.sharepoint.com/:b:/g/personal/transparencia_ieeg_org_mx/IQA4tpJlZxq_T4J9ZFhQNBrQAQRWRBKuBng-TLQeVXQchYQ?e=u2wJc4</v>
      </c>
      <c r="F21" s="3"/>
      <c r="G21" s="3">
        <v>17110</v>
      </c>
      <c r="H21" s="3">
        <v>17110</v>
      </c>
      <c r="I21" s="4">
        <v>46064</v>
      </c>
      <c r="J21" s="4">
        <v>46092</v>
      </c>
      <c r="K21" s="7" t="s">
        <v>468</v>
      </c>
      <c r="L21" s="12" t="str">
        <f>HYPERLINK("https://ieeg-my.sharepoint.com/:b:/g/personal/transparencia_ieeg_org_mx/IQAEMIj3nVVPT6jFWB7ULffWAbRbJ7Xs8yAWIwNmA3vrLPE?e=kc19Cn")</f>
        <v>https://ieeg-my.sharepoint.com/:b:/g/personal/transparencia_ieeg_org_mx/IQAEMIj3nVVPT6jFWB7ULffWAbRbJ7Xs8yAWIwNmA3vrLPE?e=kc19Cn</v>
      </c>
    </row>
    <row r="22" spans="1:12" x14ac:dyDescent="0.25">
      <c r="A22" s="3">
        <v>19</v>
      </c>
      <c r="B22" s="4">
        <v>46064</v>
      </c>
      <c r="C22" s="3" t="s">
        <v>469</v>
      </c>
      <c r="D22" s="3" t="s">
        <v>183</v>
      </c>
      <c r="E22" s="12" t="str">
        <f>HYPERLINK("https://ieeg-my.sharepoint.com/:b:/g/personal/transparencia_ieeg_org_mx/IQAVt1V4YZZzTIlYE6Z1jP43Ae22DQacxGIid38cd3AVchk?e=nKdhud")</f>
        <v>https://ieeg-my.sharepoint.com/:b:/g/personal/transparencia_ieeg_org_mx/IQAVt1V4YZZzTIlYE6Z1jP43Ae22DQacxGIid38cd3AVchk?e=nKdhud</v>
      </c>
      <c r="F22" s="3"/>
      <c r="G22" s="3">
        <v>16000</v>
      </c>
      <c r="H22" s="3">
        <v>16000</v>
      </c>
      <c r="I22" s="4">
        <v>46064</v>
      </c>
      <c r="J22" s="4">
        <v>46092</v>
      </c>
      <c r="K22" s="7" t="s">
        <v>470</v>
      </c>
      <c r="L22" s="12" t="str">
        <f>HYPERLINK("https://ieeg-my.sharepoint.com/:b:/g/personal/transparencia_ieeg_org_mx/IQCTEsGVu2bHR5-kgvHOfhJwAVLUtv9HQhdFOG3ODlRvLCA?e=CUPPFW")</f>
        <v>https://ieeg-my.sharepoint.com/:b:/g/personal/transparencia_ieeg_org_mx/IQCTEsGVu2bHR5-kgvHOfhJwAVLUtv9HQhdFOG3ODlRvLCA?e=CUPPFW</v>
      </c>
    </row>
    <row r="23" spans="1:12" x14ac:dyDescent="0.25">
      <c r="A23" s="3">
        <v>20</v>
      </c>
      <c r="B23" s="4">
        <v>46064</v>
      </c>
      <c r="C23" s="3" t="s">
        <v>471</v>
      </c>
      <c r="D23" s="3" t="s">
        <v>183</v>
      </c>
      <c r="E23" s="12" t="str">
        <f>HYPERLINK("https://ieeg-my.sharepoint.com/:b:/g/personal/transparencia_ieeg_org_mx/IQCk8II0WdvlQa1E7upSmlzjAdrVQcc2K5qXQN95WVB5_xg?e=NvT5la")</f>
        <v>https://ieeg-my.sharepoint.com/:b:/g/personal/transparencia_ieeg_org_mx/IQCk8II0WdvlQa1E7upSmlzjAdrVQcc2K5qXQN95WVB5_xg?e=NvT5la</v>
      </c>
      <c r="F23" s="3"/>
      <c r="G23" s="3">
        <v>35000</v>
      </c>
      <c r="H23" s="3">
        <v>35000</v>
      </c>
      <c r="I23" s="4">
        <v>46064</v>
      </c>
      <c r="J23" s="4">
        <v>46092</v>
      </c>
      <c r="K23" s="7">
        <v>101</v>
      </c>
      <c r="L23" s="12" t="str">
        <f>HYPERLINK("https://ieeg-my.sharepoint.com/:b:/g/personal/transparencia_ieeg_org_mx/IQA_Vew_iqVZSbCoA2TnoHGAAcWGWypGDHj4FuBL_IsB-Ss?e=ZoKWJK")</f>
        <v>https://ieeg-my.sharepoint.com/:b:/g/personal/transparencia_ieeg_org_mx/IQA_Vew_iqVZSbCoA2TnoHGAAcWGWypGDHj4FuBL_IsB-Ss?e=ZoKWJK</v>
      </c>
    </row>
    <row r="24" spans="1:12" x14ac:dyDescent="0.25">
      <c r="A24" s="3">
        <v>21</v>
      </c>
      <c r="B24" s="4">
        <v>46064</v>
      </c>
      <c r="C24" s="3" t="s">
        <v>472</v>
      </c>
      <c r="D24" s="3" t="s">
        <v>183</v>
      </c>
      <c r="E24" s="12" t="str">
        <f>HYPERLINK("https://ieeg-my.sharepoint.com/:b:/g/personal/transparencia_ieeg_org_mx/IQD3RxDg3LK4RquVm9-XcBHsAYgrgw_OcZnb__0iTQdGUAI?e=YfJZvK")</f>
        <v>https://ieeg-my.sharepoint.com/:b:/g/personal/transparencia_ieeg_org_mx/IQD3RxDg3LK4RquVm9-XcBHsAYgrgw_OcZnb__0iTQdGUAI?e=YfJZvK</v>
      </c>
      <c r="F24" s="3"/>
      <c r="G24" s="3">
        <v>24360</v>
      </c>
      <c r="H24" s="3">
        <v>23677.5</v>
      </c>
      <c r="I24" s="4">
        <v>46064</v>
      </c>
      <c r="J24" s="4">
        <v>46092</v>
      </c>
      <c r="K24" s="7" t="s">
        <v>473</v>
      </c>
      <c r="L24" s="12" t="str">
        <f>HYPERLINK("https://ieeg-my.sharepoint.com/:b:/g/personal/transparencia_ieeg_org_mx/IQDYd2iRwzz_TqRwYGm62ClGAct2rODL83m8BhX4XMo1Qos?e=ocH3BA")</f>
        <v>https://ieeg-my.sharepoint.com/:b:/g/personal/transparencia_ieeg_org_mx/IQDYd2iRwzz_TqRwYGm62ClGAct2rODL83m8BhX4XMo1Qos?e=ocH3BA</v>
      </c>
    </row>
    <row r="25" spans="1:12" x14ac:dyDescent="0.25">
      <c r="A25" s="3">
        <v>22</v>
      </c>
      <c r="B25" s="4">
        <v>46064</v>
      </c>
      <c r="C25" s="3" t="s">
        <v>474</v>
      </c>
      <c r="D25" s="3" t="s">
        <v>183</v>
      </c>
      <c r="E25" s="12" t="str">
        <f>HYPERLINK("https://ieeg-my.sharepoint.com/:b:/g/personal/transparencia_ieeg_org_mx/IQAeBQP6fiFPR4ue3av_gt7uAd2gfjlxbRKCpW12KVUqNds?e=W6UM46")</f>
        <v>https://ieeg-my.sharepoint.com/:b:/g/personal/transparencia_ieeg_org_mx/IQAeBQP6fiFPR4ue3av_gt7uAd2gfjlxbRKCpW12KVUqNds?e=W6UM46</v>
      </c>
      <c r="F25" s="3"/>
      <c r="G25" s="3">
        <v>7500</v>
      </c>
      <c r="H25" s="3">
        <v>7289.87</v>
      </c>
      <c r="I25" s="4">
        <v>46064</v>
      </c>
      <c r="J25" s="4">
        <v>46092</v>
      </c>
      <c r="K25" s="7" t="s">
        <v>475</v>
      </c>
      <c r="L25" s="12" t="str">
        <f>HYPERLINK("https://ieeg-my.sharepoint.com/:b:/g/personal/transparencia_ieeg_org_mx/IQAAQVf5ErnmRKr1sWAYJBIWATU9z4dwq-al6cpPlcDPrCk?e=YBgZYL")</f>
        <v>https://ieeg-my.sharepoint.com/:b:/g/personal/transparencia_ieeg_org_mx/IQAAQVf5ErnmRKr1sWAYJBIWATU9z4dwq-al6cpPlcDPrCk?e=YBgZYL</v>
      </c>
    </row>
    <row r="26" spans="1:12" x14ac:dyDescent="0.25">
      <c r="A26" s="3">
        <v>23</v>
      </c>
      <c r="B26" s="4">
        <v>46064</v>
      </c>
      <c r="C26" s="3" t="s">
        <v>476</v>
      </c>
      <c r="D26" s="3" t="s">
        <v>183</v>
      </c>
      <c r="E26" s="12" t="str">
        <f>HYPERLINK("https://ieeg-my.sharepoint.com/:b:/g/personal/transparencia_ieeg_org_mx/IQDj4GMvKT6QRKtoc4xN2gjsAZRKZaj95YD_PZiRLuzpFf0?e=gCazUb")</f>
        <v>https://ieeg-my.sharepoint.com/:b:/g/personal/transparencia_ieeg_org_mx/IQDj4GMvKT6QRKtoc4xN2gjsAZRKZaj95YD_PZiRLuzpFf0?e=gCazUb</v>
      </c>
      <c r="F26" s="3"/>
      <c r="G26" s="3">
        <v>12528</v>
      </c>
      <c r="H26" s="3">
        <v>12528</v>
      </c>
      <c r="I26" s="4">
        <v>46064</v>
      </c>
      <c r="J26" s="4">
        <v>46092</v>
      </c>
      <c r="K26" s="7" t="s">
        <v>477</v>
      </c>
      <c r="L26" s="12" t="str">
        <f>HYPERLINK("https://ieeg-my.sharepoint.com/:b:/g/personal/transparencia_ieeg_org_mx/IQBpU8bOBvTWQrmzlqMdFmcHAeNNsiSz52Y6KQYm-Yi3aRA?e=g180iQ")</f>
        <v>https://ieeg-my.sharepoint.com/:b:/g/personal/transparencia_ieeg_org_mx/IQBpU8bOBvTWQrmzlqMdFmcHAeNNsiSz52Y6KQYm-Yi3aRA?e=g180iQ</v>
      </c>
    </row>
    <row r="27" spans="1:12" x14ac:dyDescent="0.25">
      <c r="A27" s="3">
        <v>24</v>
      </c>
      <c r="B27" s="4">
        <v>46064</v>
      </c>
      <c r="C27" s="3" t="s">
        <v>478</v>
      </c>
      <c r="D27" s="3" t="s">
        <v>183</v>
      </c>
      <c r="E27" s="12" t="str">
        <f>HYPERLINK("https://ieeg-my.sharepoint.com/:b:/g/personal/transparencia_ieeg_org_mx/IQAInQxsgy10R5soyJW7xXgNAUD8YWUDziKtdrSjyEzNv1k?e=scoEeY")</f>
        <v>https://ieeg-my.sharepoint.com/:b:/g/personal/transparencia_ieeg_org_mx/IQAInQxsgy10R5soyJW7xXgNAUD8YWUDziKtdrSjyEzNv1k?e=scoEeY</v>
      </c>
      <c r="F27" s="3"/>
      <c r="G27" s="3">
        <v>15000</v>
      </c>
      <c r="H27" s="3">
        <v>15000</v>
      </c>
      <c r="I27" s="4">
        <v>46064</v>
      </c>
      <c r="J27" s="4">
        <v>46092</v>
      </c>
      <c r="K27" s="7" t="s">
        <v>479</v>
      </c>
      <c r="L27" s="12" t="str">
        <f>HYPERLINK("https://ieeg-my.sharepoint.com/:b:/g/personal/transparencia_ieeg_org_mx/IQA0OVZg5CpUTLYOEHlKKEVHAVfm09BrSkbVvsSbKgk56JU?e=fhjeze")</f>
        <v>https://ieeg-my.sharepoint.com/:b:/g/personal/transparencia_ieeg_org_mx/IQA0OVZg5CpUTLYOEHlKKEVHAVfm09BrSkbVvsSbKgk56JU?e=fhjeze</v>
      </c>
    </row>
    <row r="28" spans="1:12" x14ac:dyDescent="0.25">
      <c r="A28" s="3">
        <v>25</v>
      </c>
      <c r="B28" s="4">
        <v>46064</v>
      </c>
      <c r="C28" s="3" t="s">
        <v>480</v>
      </c>
      <c r="D28" s="3" t="s">
        <v>183</v>
      </c>
      <c r="E28" s="12" t="str">
        <f>HYPERLINK("https://ieeg-my.sharepoint.com/:b:/g/personal/transparencia_ieeg_org_mx/IQA3p11IeN_pTKR_vQ6vWWpwAc6J13bCjXFzbS-ZHxJXPGM?e=gRZOnm")</f>
        <v>https://ieeg-my.sharepoint.com/:b:/g/personal/transparencia_ieeg_org_mx/IQA3p11IeN_pTKR_vQ6vWWpwAc6J13bCjXFzbS-ZHxJXPGM?e=gRZOnm</v>
      </c>
      <c r="F28" s="3"/>
      <c r="G28" s="3">
        <v>18948.75</v>
      </c>
      <c r="H28" s="3">
        <v>18417.86</v>
      </c>
      <c r="I28" s="4">
        <v>46064</v>
      </c>
      <c r="J28" s="4">
        <v>46092</v>
      </c>
      <c r="K28" s="7">
        <v>215</v>
      </c>
      <c r="L28" s="12" t="str">
        <f>HYPERLINK("https://ieeg-my.sharepoint.com/:b:/g/personal/transparencia_ieeg_org_mx/IQABPaQH1P4GTINMrI5t192uAU_JwzPnD8CLbUQTxW7kzQ8?e=XmSn8s")</f>
        <v>https://ieeg-my.sharepoint.com/:b:/g/personal/transparencia_ieeg_org_mx/IQABPaQH1P4GTINMrI5t192uAU_JwzPnD8CLbUQTxW7kzQ8?e=XmSn8s</v>
      </c>
    </row>
    <row r="29" spans="1:12" x14ac:dyDescent="0.25">
      <c r="A29" s="3">
        <v>26</v>
      </c>
      <c r="B29" s="4">
        <v>46064</v>
      </c>
      <c r="C29" s="3" t="s">
        <v>481</v>
      </c>
      <c r="D29" s="3" t="s">
        <v>183</v>
      </c>
      <c r="E29" s="12" t="str">
        <f>HYPERLINK("https://ieeg-my.sharepoint.com/:b:/g/personal/transparencia_ieeg_org_mx/IQCcV2H96gQ4TLNwnImxzyZpAXNO-yHXL69riNTfWUyQqx4?e=jS1l0f")</f>
        <v>https://ieeg-my.sharepoint.com/:b:/g/personal/transparencia_ieeg_org_mx/IQCcV2H96gQ4TLNwnImxzyZpAXNO-yHXL69riNTfWUyQqx4?e=jS1l0f</v>
      </c>
      <c r="F29" s="3"/>
      <c r="G29" s="3">
        <v>39000</v>
      </c>
      <c r="H29" s="3">
        <v>37907.33</v>
      </c>
      <c r="I29" s="4">
        <v>46064</v>
      </c>
      <c r="J29" s="4">
        <v>46092</v>
      </c>
      <c r="K29" s="7">
        <v>48</v>
      </c>
      <c r="L29" s="12" t="str">
        <f>HYPERLINK("https://ieeg-my.sharepoint.com/:b:/g/personal/transparencia_ieeg_org_mx/IQAGXfcAPL_ZR4_tdWpRDNlbAdL4Hu-ZQf_xozuGuv0tNjE?e=ezrs7g")</f>
        <v>https://ieeg-my.sharepoint.com/:b:/g/personal/transparencia_ieeg_org_mx/IQAGXfcAPL_ZR4_tdWpRDNlbAdL4Hu-ZQf_xozuGuv0tNjE?e=ezrs7g</v>
      </c>
    </row>
    <row r="30" spans="1:12" x14ac:dyDescent="0.25">
      <c r="A30" s="3">
        <v>27</v>
      </c>
      <c r="B30" s="4">
        <v>46064</v>
      </c>
      <c r="C30" s="3" t="s">
        <v>482</v>
      </c>
      <c r="D30" s="3" t="s">
        <v>183</v>
      </c>
      <c r="E30" s="12" t="str">
        <f>HYPERLINK("https://ieeg-my.sharepoint.com/:b:/g/personal/transparencia_ieeg_org_mx/IQCw80an4XizSbg1rLuAvHS-AYDoBjX59pjpRUsCOPweiDg?e=8auNWg")</f>
        <v>https://ieeg-my.sharepoint.com/:b:/g/personal/transparencia_ieeg_org_mx/IQCw80an4XizSbg1rLuAvHS-AYDoBjX59pjpRUsCOPweiDg?e=8auNWg</v>
      </c>
      <c r="F30" s="3"/>
      <c r="G30" s="3">
        <v>15000</v>
      </c>
      <c r="H30" s="3">
        <v>14579.73</v>
      </c>
      <c r="I30" s="4">
        <v>46064</v>
      </c>
      <c r="J30" s="4">
        <v>46092</v>
      </c>
      <c r="K30" s="7" t="s">
        <v>483</v>
      </c>
      <c r="L30" s="12" t="str">
        <f>HYPERLINK("https://ieeg-my.sharepoint.com/:b:/g/personal/transparencia_ieeg_org_mx/IQB3W4SEZ6hVRI1F_o70YiQoAcM9sMz5BtsKL03lSkpm-TQ?e=NOvMrJ")</f>
        <v>https://ieeg-my.sharepoint.com/:b:/g/personal/transparencia_ieeg_org_mx/IQB3W4SEZ6hVRI1F_o70YiQoAcM9sMz5BtsKL03lSkpm-TQ?e=NOvMrJ</v>
      </c>
    </row>
    <row r="31" spans="1:12" x14ac:dyDescent="0.25">
      <c r="A31" s="3">
        <v>28</v>
      </c>
      <c r="B31" s="4">
        <v>46064</v>
      </c>
      <c r="C31" s="3" t="s">
        <v>484</v>
      </c>
      <c r="D31" s="3" t="s">
        <v>183</v>
      </c>
      <c r="E31" s="12" t="str">
        <f>HYPERLINK("https://ieeg-my.sharepoint.com/:b:/g/personal/transparencia_ieeg_org_mx/IQCGc3zDUumUTK1tzgBeeJBRAWfboSAs2HpxdcyD36h-hoM?e=9CaL3n")</f>
        <v>https://ieeg-my.sharepoint.com/:b:/g/personal/transparencia_ieeg_org_mx/IQCGc3zDUumUTK1tzgBeeJBRAWfboSAs2HpxdcyD36h-hoM?e=9CaL3n</v>
      </c>
      <c r="F31" s="3"/>
      <c r="G31" s="3">
        <v>20300</v>
      </c>
      <c r="H31" s="3">
        <v>19731.25</v>
      </c>
      <c r="I31" s="4">
        <v>46064</v>
      </c>
      <c r="J31" s="4">
        <v>46092</v>
      </c>
      <c r="K31" s="7" t="s">
        <v>485</v>
      </c>
      <c r="L31" s="12" t="str">
        <f>HYPERLINK("https://ieeg-my.sharepoint.com/:b:/g/personal/transparencia_ieeg_org_mx/IQAc0FY8r4CERYx-DuQlS312AViLRq0XA7O1wva0NL9pVos?e=NA0YWH")</f>
        <v>https://ieeg-my.sharepoint.com/:b:/g/personal/transparencia_ieeg_org_mx/IQAc0FY8r4CERYx-DuQlS312AViLRq0XA7O1wva0NL9pVos?e=NA0YWH</v>
      </c>
    </row>
    <row r="32" spans="1:12" x14ac:dyDescent="0.25">
      <c r="A32" s="3">
        <v>29</v>
      </c>
      <c r="B32" s="4">
        <v>46064</v>
      </c>
      <c r="C32" s="3" t="s">
        <v>486</v>
      </c>
      <c r="D32" s="3" t="s">
        <v>183</v>
      </c>
      <c r="E32" s="12" t="str">
        <f>HYPERLINK("https://ieeg-my.sharepoint.com/:b:/g/personal/transparencia_ieeg_org_mx/IQCTNIczM6lhS6F1X_MyYVi0AfOHTC5On4BdPWB1-VGIRJc?e=dwp4jf")</f>
        <v>https://ieeg-my.sharepoint.com/:b:/g/personal/transparencia_ieeg_org_mx/IQCTNIczM6lhS6F1X_MyYVi0AfOHTC5On4BdPWB1-VGIRJc?e=dwp4jf</v>
      </c>
      <c r="F32" s="3"/>
      <c r="G32" s="3">
        <v>34312.800000000003</v>
      </c>
      <c r="H32" s="3">
        <v>34312.800000000003</v>
      </c>
      <c r="I32" s="4">
        <v>46064</v>
      </c>
      <c r="J32" s="4">
        <v>46092</v>
      </c>
      <c r="K32" s="7">
        <v>458</v>
      </c>
      <c r="L32" s="12" t="str">
        <f>HYPERLINK("https://ieeg-my.sharepoint.com/:b:/g/personal/transparencia_ieeg_org_mx/IQDFMUFGk91lTKXTI4zdoX5-AeNgZ11CbCK36ES0GeSigZc?e=XBWxda")</f>
        <v>https://ieeg-my.sharepoint.com/:b:/g/personal/transparencia_ieeg_org_mx/IQDFMUFGk91lTKXTI4zdoX5-AeNgZ11CbCK36ES0GeSigZc?e=XBWxda</v>
      </c>
    </row>
    <row r="33" spans="1:12" x14ac:dyDescent="0.25">
      <c r="A33" s="3">
        <v>30</v>
      </c>
      <c r="B33" s="4">
        <v>46064</v>
      </c>
      <c r="C33" s="3" t="s">
        <v>487</v>
      </c>
      <c r="D33" s="3" t="s">
        <v>183</v>
      </c>
      <c r="E33" s="12" t="str">
        <f>HYPERLINK("https://ieeg-my.sharepoint.com/:b:/g/personal/transparencia_ieeg_org_mx/IQAc6nthVIlPR6uVPJX4wcHfAVtKzVAqAbUqWbmh9MuZ9f8?e=4bHYJp")</f>
        <v>https://ieeg-my.sharepoint.com/:b:/g/personal/transparencia_ieeg_org_mx/IQAc6nthVIlPR6uVPJX4wcHfAVtKzVAqAbUqWbmh9MuZ9f8?e=4bHYJp</v>
      </c>
      <c r="F33" s="3"/>
      <c r="G33" s="3">
        <v>11600</v>
      </c>
      <c r="H33" s="3">
        <v>11600</v>
      </c>
      <c r="I33" s="4">
        <v>46064</v>
      </c>
      <c r="J33" s="4">
        <v>46092</v>
      </c>
      <c r="K33" s="7">
        <v>1989</v>
      </c>
      <c r="L33" s="12" t="str">
        <f>HYPERLINK("https://ieeg-my.sharepoint.com/:b:/g/personal/transparencia_ieeg_org_mx/IQCez3pewlOjS7Dg_j8jhVL0AfD_HpprnaoVPh2RnvLaCT4?e=X5w7BV")</f>
        <v>https://ieeg-my.sharepoint.com/:b:/g/personal/transparencia_ieeg_org_mx/IQCez3pewlOjS7Dg_j8jhVL0AfD_HpprnaoVPh2RnvLaCT4?e=X5w7BV</v>
      </c>
    </row>
    <row r="34" spans="1:12" x14ac:dyDescent="0.25">
      <c r="A34" s="3">
        <v>31</v>
      </c>
      <c r="B34" s="4">
        <v>46064</v>
      </c>
      <c r="C34" s="3" t="s">
        <v>488</v>
      </c>
      <c r="D34" s="3" t="s">
        <v>183</v>
      </c>
      <c r="E34" s="12" t="str">
        <f>HYPERLINK("https://ieeg-my.sharepoint.com/:b:/g/personal/transparencia_ieeg_org_mx/IQAlKP7NIrcARZvjG1EQc1cbAQ3r6yJUvfNrY0LFBcqP1U0?e=Vt5Qod")</f>
        <v>https://ieeg-my.sharepoint.com/:b:/g/personal/transparencia_ieeg_org_mx/IQAlKP7NIrcARZvjG1EQc1cbAQ3r6yJUvfNrY0LFBcqP1U0?e=Vt5Qod</v>
      </c>
      <c r="F34" s="3"/>
      <c r="G34" s="3">
        <v>15660</v>
      </c>
      <c r="H34" s="3">
        <v>15221.25</v>
      </c>
      <c r="I34" s="4">
        <v>46064</v>
      </c>
      <c r="J34" s="4">
        <v>46092</v>
      </c>
      <c r="K34" s="7" t="s">
        <v>489</v>
      </c>
      <c r="L34" s="12" t="str">
        <f>HYPERLINK("https://ieeg-my.sharepoint.com/:b:/g/personal/transparencia_ieeg_org_mx/IQCITAoobGlOQZINciBAMtr1AUzFpg_W2BhtimZ4-mPiiRU?e=uYSm44")</f>
        <v>https://ieeg-my.sharepoint.com/:b:/g/personal/transparencia_ieeg_org_mx/IQCITAoobGlOQZINciBAMtr1AUzFpg_W2BhtimZ4-mPiiRU?e=uYSm44</v>
      </c>
    </row>
    <row r="35" spans="1:12" x14ac:dyDescent="0.25">
      <c r="A35" s="3">
        <v>32</v>
      </c>
      <c r="B35" s="4">
        <v>46064</v>
      </c>
      <c r="C35" s="3" t="s">
        <v>490</v>
      </c>
      <c r="D35" s="3" t="s">
        <v>183</v>
      </c>
      <c r="E35" s="12" t="str">
        <f>HYPERLINK("https://ieeg-my.sharepoint.com/:b:/g/personal/transparencia_ieeg_org_mx/IQBrawa0JAjASaeN5axaFAh_ARyW5mTYYEachPGtOXFx-aE?e=2Apv2r")</f>
        <v>https://ieeg-my.sharepoint.com/:b:/g/personal/transparencia_ieeg_org_mx/IQBrawa0JAjASaeN5axaFAh_ARyW5mTYYEachPGtOXFx-aE?e=2Apv2r</v>
      </c>
      <c r="F35" s="3"/>
      <c r="G35" s="3">
        <v>13920</v>
      </c>
      <c r="H35" s="3">
        <v>13920</v>
      </c>
      <c r="I35" s="4">
        <v>46064</v>
      </c>
      <c r="J35" s="4">
        <v>46092</v>
      </c>
      <c r="K35" s="7" t="s">
        <v>491</v>
      </c>
      <c r="L35" s="12" t="str">
        <f>HYPERLINK("https://ieeg-my.sharepoint.com/:b:/g/personal/transparencia_ieeg_org_mx/IQAIdGhwG8AyQbKLu4-xSDo1Ac5Hnj_l8yIag97DRa3BgcI?e=B7D2qR")</f>
        <v>https://ieeg-my.sharepoint.com/:b:/g/personal/transparencia_ieeg_org_mx/IQAIdGhwG8AyQbKLu4-xSDo1Ac5Hnj_l8yIag97DRa3BgcI?e=B7D2qR</v>
      </c>
    </row>
    <row r="36" spans="1:12" x14ac:dyDescent="0.25">
      <c r="A36" s="3">
        <v>33</v>
      </c>
      <c r="B36" s="4">
        <v>46064</v>
      </c>
      <c r="C36" s="3" t="s">
        <v>492</v>
      </c>
      <c r="D36" s="3" t="s">
        <v>183</v>
      </c>
      <c r="E36" s="12" t="str">
        <f>HYPERLINK("https://ieeg-my.sharepoint.com/:b:/g/personal/transparencia_ieeg_org_mx/IQBcQvUlbsIqSIokBrXV26cTAThwGKCX8vIO6D0l_9rRn94?e=lbkYB9")</f>
        <v>https://ieeg-my.sharepoint.com/:b:/g/personal/transparencia_ieeg_org_mx/IQBcQvUlbsIqSIokBrXV26cTAThwGKCX8vIO6D0l_9rRn94?e=lbkYB9</v>
      </c>
      <c r="F36" s="3"/>
      <c r="G36" s="3">
        <v>15000</v>
      </c>
      <c r="H36" s="3">
        <v>15000</v>
      </c>
      <c r="I36" s="4">
        <v>46064</v>
      </c>
      <c r="J36" s="4">
        <v>46092</v>
      </c>
      <c r="K36" s="7">
        <v>129</v>
      </c>
      <c r="L36" s="12" t="str">
        <f>HYPERLINK("https://ieeg-my.sharepoint.com/:b:/g/personal/transparencia_ieeg_org_mx/IQCUCQPGFE33T4HTeZENmn_FAe3XAAL8FNP9kM-o4ItHDNo?e=tY3Joa")</f>
        <v>https://ieeg-my.sharepoint.com/:b:/g/personal/transparencia_ieeg_org_mx/IQCUCQPGFE33T4HTeZENmn_FAe3XAAL8FNP9kM-o4ItHDNo?e=tY3Joa</v>
      </c>
    </row>
    <row r="37" spans="1:12" x14ac:dyDescent="0.25">
      <c r="A37" s="3">
        <v>34</v>
      </c>
      <c r="B37" s="4">
        <v>46072</v>
      </c>
      <c r="C37" s="3" t="s">
        <v>493</v>
      </c>
      <c r="D37" s="3" t="s">
        <v>183</v>
      </c>
      <c r="E37" s="12" t="str">
        <f>HYPERLINK("https://ieeg-my.sharepoint.com/:b:/g/personal/transparencia_ieeg_org_mx/IQDwNG-SzKeRRLEcLXgkX4sEAYMrpwFuT2OUgsS-Ylfo4pQ?e=cKdp6E")</f>
        <v>https://ieeg-my.sharepoint.com/:b:/g/personal/transparencia_ieeg_org_mx/IQDwNG-SzKeRRLEcLXgkX4sEAYMrpwFuT2OUgsS-Ylfo4pQ?e=cKdp6E</v>
      </c>
      <c r="F37" s="3"/>
      <c r="G37" s="3">
        <v>11000</v>
      </c>
      <c r="H37" s="3">
        <v>11000</v>
      </c>
      <c r="I37" s="4">
        <v>46072</v>
      </c>
      <c r="J37" s="4">
        <v>46100</v>
      </c>
      <c r="K37" s="7">
        <v>2577</v>
      </c>
      <c r="L37" s="12" t="str">
        <f>HYPERLINK("https://ieeg-my.sharepoint.com/:b:/g/personal/transparencia_ieeg_org_mx/IQBrpaB8aYCLTLyFhWCscXW3AUu7fGadqC6fIPkpZKRQ_Kg?e=mJDIh3")</f>
        <v>https://ieeg-my.sharepoint.com/:b:/g/personal/transparencia_ieeg_org_mx/IQBrpaB8aYCLTLyFhWCscXW3AUu7fGadqC6fIPkpZKRQ_Kg?e=mJDIh3</v>
      </c>
    </row>
    <row r="38" spans="1:12" x14ac:dyDescent="0.25">
      <c r="A38" s="3">
        <v>35</v>
      </c>
      <c r="B38" s="4">
        <v>46078</v>
      </c>
      <c r="C38" s="3" t="s">
        <v>494</v>
      </c>
      <c r="D38" s="3" t="s">
        <v>183</v>
      </c>
      <c r="E38" s="12" t="str">
        <f>HYPERLINK("https://ieeg-my.sharepoint.com/:b:/g/personal/transparencia_ieeg_org_mx/IQDl76blZF9jTpDMaie4SGzDAfzT60IVuIlaPLhXcgzaQzg?e=4b15la")</f>
        <v>https://ieeg-my.sharepoint.com/:b:/g/personal/transparencia_ieeg_org_mx/IQDl76blZF9jTpDMaie4SGzDAfzT60IVuIlaPLhXcgzaQzg?e=4b15la</v>
      </c>
      <c r="F38" s="3"/>
      <c r="G38" s="3">
        <v>8120</v>
      </c>
      <c r="H38" s="3">
        <v>8120</v>
      </c>
      <c r="I38" s="4">
        <v>46078</v>
      </c>
      <c r="J38" s="4">
        <v>46106</v>
      </c>
      <c r="K38" s="7" t="s">
        <v>495</v>
      </c>
      <c r="L38" s="12" t="str">
        <f>HYPERLINK("https://ieeg-my.sharepoint.com/:b:/g/personal/transparencia_ieeg_org_mx/IQBBnmHQvqjASoeFLkwWNO1nAbMEFiOaESZxPsxOBn2EjHI?e=JIWNi3")</f>
        <v>https://ieeg-my.sharepoint.com/:b:/g/personal/transparencia_ieeg_org_mx/IQBBnmHQvqjASoeFLkwWNO1nAbMEFiOaESZxPsxOBn2EjHI?e=JIWNi3</v>
      </c>
    </row>
    <row r="39" spans="1:12" x14ac:dyDescent="0.25">
      <c r="A39" s="3">
        <v>36</v>
      </c>
      <c r="B39" s="4">
        <v>46078</v>
      </c>
      <c r="C39" s="3" t="s">
        <v>496</v>
      </c>
      <c r="D39" s="3" t="s">
        <v>183</v>
      </c>
      <c r="E39" s="12" t="str">
        <f>HYPERLINK("https://ieeg-my.sharepoint.com/:b:/g/personal/transparencia_ieeg_org_mx/IQDSJprn4Qv9QZERgPd3jE-fAatZkODqAjG-tH6t4Tr-sQ8?e=cgoHTS")</f>
        <v>https://ieeg-my.sharepoint.com/:b:/g/personal/transparencia_ieeg_org_mx/IQDSJprn4Qv9QZERgPd3jE-fAatZkODqAjG-tH6t4Tr-sQ8?e=cgoHTS</v>
      </c>
      <c r="F39" s="3"/>
      <c r="G39" s="3">
        <v>13920</v>
      </c>
      <c r="H39" s="3">
        <v>13920</v>
      </c>
      <c r="I39" s="4">
        <v>46078</v>
      </c>
      <c r="J39" s="4">
        <v>46106</v>
      </c>
      <c r="K39" s="7" t="s">
        <v>497</v>
      </c>
      <c r="L39" s="12" t="str">
        <f>HYPERLINK("https://ieeg-my.sharepoint.com/:b:/g/personal/transparencia_ieeg_org_mx/IQA6-O497bDgRrVTkR5_LJ83AYnLXpBb-zwN3vJsASS0Jj8?e=eKJz3D")</f>
        <v>https://ieeg-my.sharepoint.com/:b:/g/personal/transparencia_ieeg_org_mx/IQA6-O497bDgRrVTkR5_LJ83AYnLXpBb-zwN3vJsASS0Jj8?e=eKJz3D</v>
      </c>
    </row>
    <row r="40" spans="1:12" x14ac:dyDescent="0.25">
      <c r="A40" s="3">
        <v>37</v>
      </c>
      <c r="B40" s="4">
        <v>46078</v>
      </c>
      <c r="C40" s="3" t="s">
        <v>498</v>
      </c>
      <c r="D40" s="3" t="s">
        <v>183</v>
      </c>
      <c r="E40" s="12" t="str">
        <f>HYPERLINK("https://ieeg-my.sharepoint.com/:b:/g/personal/transparencia_ieeg_org_mx/IQCl-VzOOOODTrYJ6KPsBGUnAb7tHK96zL5c7iYX5M2XuBA?e=ZtFDmv")</f>
        <v>https://ieeg-my.sharepoint.com/:b:/g/personal/transparencia_ieeg_org_mx/IQCl-VzOOOODTrYJ6KPsBGUnAb7tHK96zL5c7iYX5M2XuBA?e=ZtFDmv</v>
      </c>
      <c r="F40" s="3"/>
      <c r="G40" s="3">
        <v>15000</v>
      </c>
      <c r="H40" s="3">
        <v>15000</v>
      </c>
      <c r="I40" s="4">
        <v>46078</v>
      </c>
      <c r="J40" s="4">
        <v>46106</v>
      </c>
      <c r="K40" s="7" t="s">
        <v>499</v>
      </c>
      <c r="L40" s="12" t="str">
        <f>HYPERLINK("https://ieeg-my.sharepoint.com/:b:/g/personal/transparencia_ieeg_org_mx/IQAEyb9bUwJHR6fTk4nZukQfAfeqyKvNTnSCmsRq2RRI_fI?e=MPWXpE")</f>
        <v>https://ieeg-my.sharepoint.com/:b:/g/personal/transparencia_ieeg_org_mx/IQAEyb9bUwJHR6fTk4nZukQfAfeqyKvNTnSCmsRq2RRI_fI?e=MPWXpE</v>
      </c>
    </row>
    <row r="41" spans="1:12" x14ac:dyDescent="0.25">
      <c r="A41" s="3">
        <v>38</v>
      </c>
      <c r="B41" s="4">
        <v>46078</v>
      </c>
      <c r="C41" s="3" t="s">
        <v>500</v>
      </c>
      <c r="D41" s="3" t="s">
        <v>183</v>
      </c>
      <c r="E41" s="12" t="str">
        <f>HYPERLINK("https://ieeg-my.sharepoint.com/:b:/g/personal/transparencia_ieeg_org_mx/IQDfuYF0KT1-SZWcFUKBIpiMAWOzraGmqw9rgoUPTCNsjSg?e=ZOIeLj")</f>
        <v>https://ieeg-my.sharepoint.com/:b:/g/personal/transparencia_ieeg_org_mx/IQDfuYF0KT1-SZWcFUKBIpiMAWOzraGmqw9rgoUPTCNsjSg?e=ZOIeLj</v>
      </c>
      <c r="F41" s="3"/>
      <c r="G41" s="3">
        <v>10440</v>
      </c>
      <c r="H41" s="3">
        <v>10440</v>
      </c>
      <c r="I41" s="4">
        <v>46078</v>
      </c>
      <c r="J41" s="4">
        <v>46106</v>
      </c>
      <c r="K41" s="7" t="s">
        <v>501</v>
      </c>
      <c r="L41" s="12" t="str">
        <f>HYPERLINK("https://ieeg-my.sharepoint.com/:b:/g/personal/transparencia_ieeg_org_mx/IQB2JkY-Btq5S788g6WbATePAS0_RY7QvwsGNe6Y5uxxJjk?e=8df4ju")</f>
        <v>https://ieeg-my.sharepoint.com/:b:/g/personal/transparencia_ieeg_org_mx/IQB2JkY-Btq5S788g6WbATePAS0_RY7QvwsGNe6Y5uxxJjk?e=8df4ju</v>
      </c>
    </row>
    <row r="42" spans="1:12" x14ac:dyDescent="0.25">
      <c r="A42" s="3">
        <v>39</v>
      </c>
      <c r="B42" s="4">
        <v>46125</v>
      </c>
      <c r="C42" s="3" t="s">
        <v>502</v>
      </c>
      <c r="D42" s="3" t="s">
        <v>183</v>
      </c>
      <c r="E42" s="12" t="str">
        <f>HYPERLINK("https://ieeg-my.sharepoint.com/:b:/g/personal/transparencia_ieeg_org_mx/IQASmDC0-Ot1SpbpQsD3LC-9AVqBdzvtDioGshgox608Ddk?e=K17Bll")</f>
        <v>https://ieeg-my.sharepoint.com/:b:/g/personal/transparencia_ieeg_org_mx/IQASmDC0-Ot1SpbpQsD3LC-9AVqBdzvtDioGshgox608Ddk?e=K17Bll</v>
      </c>
      <c r="F42" s="3"/>
      <c r="G42" s="3">
        <v>97440</v>
      </c>
      <c r="H42" s="3">
        <v>97440</v>
      </c>
      <c r="I42" s="4">
        <v>46132</v>
      </c>
      <c r="J42" s="4">
        <v>46132</v>
      </c>
      <c r="K42" s="7" t="s">
        <v>503</v>
      </c>
      <c r="L42" s="12" t="str">
        <f>HYPERLINK("https://ieeg-my.sharepoint.com/:b:/g/personal/transparencia_ieeg_org_mx/IQCyZFfJC4UGR6obUFs6U7P8AWeW-bRmiUeu4wWolgZONHE?e=gaAiVD")</f>
        <v>https://ieeg-my.sharepoint.com/:b:/g/personal/transparencia_ieeg_org_mx/IQCyZFfJC4UGR6obUFs6U7P8AWeW-bRmiUeu4wWolgZONHE?e=gaAiVD</v>
      </c>
    </row>
    <row r="43" spans="1:12" x14ac:dyDescent="0.25">
      <c r="A43" s="3">
        <v>40</v>
      </c>
      <c r="B43" s="4">
        <v>46128</v>
      </c>
      <c r="C43" s="3" t="s">
        <v>504</v>
      </c>
      <c r="D43" s="3" t="s">
        <v>183</v>
      </c>
      <c r="E43" s="12" t="str">
        <f>HYPERLINK("https://ieeg-my.sharepoint.com/:b:/g/personal/transparencia_ieeg_org_mx/IQDy8VjbbhFVRr11cJ-WW21zAeN878N8RzLeYZvAe7N88EQ?e=4uNTtd")</f>
        <v>https://ieeg-my.sharepoint.com/:b:/g/personal/transparencia_ieeg_org_mx/IQDy8VjbbhFVRr11cJ-WW21zAeN878N8RzLeYZvAe7N88EQ?e=4uNTtd</v>
      </c>
      <c r="F43" s="3"/>
      <c r="G43" s="3">
        <v>15000</v>
      </c>
      <c r="H43" s="3">
        <v>15000</v>
      </c>
      <c r="I43" s="4">
        <v>46128</v>
      </c>
      <c r="J43" s="4">
        <v>46158</v>
      </c>
      <c r="K43" s="7">
        <v>131</v>
      </c>
      <c r="L43" s="12" t="str">
        <f>HYPERLINK("https://ieeg-my.sharepoint.com/:b:/g/personal/transparencia_ieeg_org_mx/IQBZCl2ykkzjQ4hKNrQTmqNzAZHvNQqQrIPsMLbRZVHWzg4?e=Ip1k8w")</f>
        <v>https://ieeg-my.sharepoint.com/:b:/g/personal/transparencia_ieeg_org_mx/IQBZCl2ykkzjQ4hKNrQTmqNzAZHvNQqQrIPsMLbRZVHWzg4?e=Ip1k8w</v>
      </c>
    </row>
    <row r="44" spans="1:12" x14ac:dyDescent="0.25">
      <c r="A44" s="3">
        <v>41</v>
      </c>
      <c r="B44" s="4">
        <v>46128</v>
      </c>
      <c r="C44" s="3" t="s">
        <v>505</v>
      </c>
      <c r="D44" s="3" t="s">
        <v>183</v>
      </c>
      <c r="E44" s="12" t="str">
        <f>HYPERLINK("https://ieeg-my.sharepoint.com/:b:/g/personal/transparencia_ieeg_org_mx/IQBFv0ed6q-1TaeAbklGUeAFAX4tqXb6Uv4jjcRMAZ68Nus?e=vPbkXB")</f>
        <v>https://ieeg-my.sharepoint.com/:b:/g/personal/transparencia_ieeg_org_mx/IQBFv0ed6q-1TaeAbklGUeAFAX4tqXb6Uv4jjcRMAZ68Nus?e=vPbkXB</v>
      </c>
      <c r="F44" s="3"/>
      <c r="G44" s="3">
        <v>39000</v>
      </c>
      <c r="H44" s="3">
        <v>37907.33</v>
      </c>
      <c r="I44" s="4">
        <v>46128</v>
      </c>
      <c r="J44" s="4">
        <v>46158</v>
      </c>
      <c r="K44" s="7" t="s">
        <v>506</v>
      </c>
      <c r="L44" s="12" t="str">
        <f>HYPERLINK("https://ieeg-my.sharepoint.com/:b:/g/personal/transparencia_ieeg_org_mx/IQBULLD4jFyaSLVAhHwFJj0IAYozxq-Nx0WTtIxbecnkzBg?e=5fmOxL")</f>
        <v>https://ieeg-my.sharepoint.com/:b:/g/personal/transparencia_ieeg_org_mx/IQBULLD4jFyaSLVAhHwFJj0IAYozxq-Nx0WTtIxbecnkzBg?e=5fmOxL</v>
      </c>
    </row>
    <row r="45" spans="1:12" x14ac:dyDescent="0.25">
      <c r="A45" s="3">
        <v>42</v>
      </c>
      <c r="B45" s="4">
        <v>46128</v>
      </c>
      <c r="C45" s="3" t="s">
        <v>507</v>
      </c>
      <c r="D45" s="3" t="s">
        <v>183</v>
      </c>
      <c r="E45" s="12" t="str">
        <f>HYPERLINK("https://ieeg-my.sharepoint.com/:b:/g/personal/transparencia_ieeg_org_mx/IQC-T-DzH0VJRbAunfjZOw17AW0DKJJPCvdS3Q3QuEfOVyE?e=UhToMm")</f>
        <v>https://ieeg-my.sharepoint.com/:b:/g/personal/transparencia_ieeg_org_mx/IQC-T-DzH0VJRbAunfjZOw17AW0DKJJPCvdS3Q3QuEfOVyE?e=UhToMm</v>
      </c>
      <c r="F45" s="3"/>
      <c r="G45" s="3">
        <v>15660</v>
      </c>
      <c r="H45" s="3">
        <v>15660</v>
      </c>
      <c r="I45" s="4">
        <v>46128</v>
      </c>
      <c r="J45" s="4">
        <v>46158</v>
      </c>
      <c r="K45" s="7" t="s">
        <v>508</v>
      </c>
      <c r="L45" s="12" t="str">
        <f>HYPERLINK("https://ieeg-my.sharepoint.com/:b:/g/personal/transparencia_ieeg_org_mx/IQCPKjWtCerSSbZoEjehgNmOAR-IokUTVpSTYtMh1NS_bQs?e=pjHpz2")</f>
        <v>https://ieeg-my.sharepoint.com/:b:/g/personal/transparencia_ieeg_org_mx/IQCPKjWtCerSSbZoEjehgNmOAR-IokUTVpSTYtMh1NS_bQs?e=pjHpz2</v>
      </c>
    </row>
    <row r="46" spans="1:12" x14ac:dyDescent="0.25">
      <c r="A46" s="3">
        <v>43</v>
      </c>
      <c r="B46" s="4">
        <v>46128</v>
      </c>
      <c r="C46" s="3" t="s">
        <v>509</v>
      </c>
      <c r="D46" s="3" t="s">
        <v>183</v>
      </c>
      <c r="E46" s="12" t="str">
        <f>HYPERLINK("https://ieeg-my.sharepoint.com/:b:/g/personal/transparencia_ieeg_org_mx/IQDbuyGtpA-JQb38UcQB4ALYAQRDdyy6r1tYRuYDzK6rODI?e=mhwo7f")</f>
        <v>https://ieeg-my.sharepoint.com/:b:/g/personal/transparencia_ieeg_org_mx/IQDbuyGtpA-JQb38UcQB4ALYAQRDdyy6r1tYRuYDzK6rODI?e=mhwo7f</v>
      </c>
      <c r="F46" s="3"/>
      <c r="G46" s="3">
        <v>12528</v>
      </c>
      <c r="H46" s="3">
        <v>12528</v>
      </c>
      <c r="I46" s="4">
        <v>46128</v>
      </c>
      <c r="J46" s="4">
        <v>46158</v>
      </c>
      <c r="K46" s="7" t="s">
        <v>510</v>
      </c>
      <c r="L46" s="12" t="str">
        <f>HYPERLINK("https://ieeg-my.sharepoint.com/:b:/g/personal/transparencia_ieeg_org_mx/IQDtRFb0MV72Q7afWflaE6BqAW4yJ7fsZQ-_tue0s70IHj8?e=Dx1lmH")</f>
        <v>https://ieeg-my.sharepoint.com/:b:/g/personal/transparencia_ieeg_org_mx/IQDtRFb0MV72Q7afWflaE6BqAW4yJ7fsZQ-_tue0s70IHj8?e=Dx1lmH</v>
      </c>
    </row>
    <row r="47" spans="1:12" x14ac:dyDescent="0.25">
      <c r="A47" s="3">
        <v>44</v>
      </c>
      <c r="B47" s="4">
        <v>46128</v>
      </c>
      <c r="C47" s="3" t="s">
        <v>511</v>
      </c>
      <c r="D47" s="3" t="s">
        <v>183</v>
      </c>
      <c r="E47" s="12" t="str">
        <f>HYPERLINK("https://ieeg-my.sharepoint.com/:b:/g/personal/transparencia_ieeg_org_mx/IQDhZr6kgIyRRIT9OySVTEXLAbdAJ97Uo-kFIDHXvZ9MmFk?e=5Z7pS0")</f>
        <v>https://ieeg-my.sharepoint.com/:b:/g/personal/transparencia_ieeg_org_mx/IQDhZr6kgIyRRIT9OySVTEXLAbdAJ97Uo-kFIDHXvZ9MmFk?e=5Z7pS0</v>
      </c>
      <c r="F47" s="3"/>
      <c r="G47" s="3">
        <v>18948.75</v>
      </c>
      <c r="H47" s="3">
        <v>18418</v>
      </c>
      <c r="I47" s="4">
        <v>46128</v>
      </c>
      <c r="J47" s="4">
        <v>46158</v>
      </c>
      <c r="K47" s="7">
        <v>216</v>
      </c>
      <c r="L47" s="12" t="str">
        <f>HYPERLINK("https://ieeg-my.sharepoint.com/:b:/g/personal/transparencia_ieeg_org_mx/IQAW9qg3t4h6Srg4BR64jrJjAcjhzMrSkUYPAP2oQ3tgF8s?e=brx1AS")</f>
        <v>https://ieeg-my.sharepoint.com/:b:/g/personal/transparencia_ieeg_org_mx/IQAW9qg3t4h6Srg4BR64jrJjAcjhzMrSkUYPAP2oQ3tgF8s?e=brx1AS</v>
      </c>
    </row>
    <row r="48" spans="1:12" x14ac:dyDescent="0.25">
      <c r="A48" s="3">
        <v>45</v>
      </c>
      <c r="B48" s="4">
        <v>46128</v>
      </c>
      <c r="C48" s="3" t="s">
        <v>512</v>
      </c>
      <c r="D48" s="3" t="s">
        <v>183</v>
      </c>
      <c r="E48" s="12" t="str">
        <f>HYPERLINK("https://ieeg-my.sharepoint.com/:b:/g/personal/transparencia_ieeg_org_mx/IQASKGbOj2DcRqM0HxpJNlRjAZ17LluJ5MIayk9ldF1Cg8U?e=MbIZL3")</f>
        <v>https://ieeg-my.sharepoint.com/:b:/g/personal/transparencia_ieeg_org_mx/IQASKGbOj2DcRqM0HxpJNlRjAZ17LluJ5MIayk9ldF1Cg8U?e=MbIZL3</v>
      </c>
      <c r="F48" s="3"/>
      <c r="G48" s="3">
        <v>16240</v>
      </c>
      <c r="H48" s="3">
        <v>16240</v>
      </c>
      <c r="I48" s="4">
        <v>46128</v>
      </c>
      <c r="J48" s="4">
        <v>46158</v>
      </c>
      <c r="K48" s="14" t="s">
        <v>513</v>
      </c>
      <c r="L48" s="12" t="str">
        <f>HYPERLINK("https://ieeg-my.sharepoint.com/:b:/g/personal/transparencia_ieeg_org_mx/IQBk4LWfxW_SR7xwVHjh7yhsAXO2XU4MtJL1ZEa__PVaT-0?e=jPIcOd")</f>
        <v>https://ieeg-my.sharepoint.com/:b:/g/personal/transparencia_ieeg_org_mx/IQBk4LWfxW_SR7xwVHjh7yhsAXO2XU4MtJL1ZEa__PVaT-0?e=jPIcOd</v>
      </c>
    </row>
    <row r="49" spans="1:12" x14ac:dyDescent="0.25">
      <c r="A49" s="3">
        <v>46</v>
      </c>
      <c r="B49" s="4">
        <v>46128</v>
      </c>
      <c r="C49" s="3" t="s">
        <v>514</v>
      </c>
      <c r="D49" s="3" t="s">
        <v>183</v>
      </c>
      <c r="E49" s="12" t="str">
        <f>HYPERLINK("https://ieeg-my.sharepoint.com/:b:/g/personal/transparencia_ieeg_org_mx/IQARI5ubE8e5Qrhzj2_eDgKCATCHuDNs4P0DTbNBIEFWokc?e=Sc7iaz")</f>
        <v>https://ieeg-my.sharepoint.com/:b:/g/personal/transparencia_ieeg_org_mx/IQARI5ubE8e5Qrhzj2_eDgKCATCHuDNs4P0DTbNBIEFWokc?e=Sc7iaz</v>
      </c>
      <c r="F49" s="3"/>
      <c r="G49" s="3">
        <v>35000</v>
      </c>
      <c r="H49" s="3">
        <v>35000</v>
      </c>
      <c r="I49" s="4">
        <v>46128</v>
      </c>
      <c r="J49" s="4">
        <v>46158</v>
      </c>
      <c r="K49" s="7">
        <v>119</v>
      </c>
      <c r="L49" s="12" t="str">
        <f>HYPERLINK("https://ieeg-my.sharepoint.com/:b:/g/personal/transparencia_ieeg_org_mx/IQD8K65vbpLwQ71JkF9BNxrGAQuSl0BjdY4MwID7XGecO9w?e=eBpE2v")</f>
        <v>https://ieeg-my.sharepoint.com/:b:/g/personal/transparencia_ieeg_org_mx/IQD8K65vbpLwQ71JkF9BNxrGAQuSl0BjdY4MwID7XGecO9w?e=eBpE2v</v>
      </c>
    </row>
    <row r="50" spans="1:12" x14ac:dyDescent="0.25">
      <c r="A50" s="3">
        <v>47</v>
      </c>
      <c r="B50" s="4">
        <v>46128</v>
      </c>
      <c r="C50" s="3" t="s">
        <v>515</v>
      </c>
      <c r="D50" s="3" t="s">
        <v>183</v>
      </c>
      <c r="E50" s="12" t="str">
        <f>HYPERLINK("https://ieeg-my.sharepoint.com/:b:/g/personal/transparencia_ieeg_org_mx/IQCNCaR4QA8FQIVWVd7gvWMGAVik6o1yiXGOV2rXIZuvqls?e=EDLg0m")</f>
        <v>https://ieeg-my.sharepoint.com/:b:/g/personal/transparencia_ieeg_org_mx/IQCNCaR4QA8FQIVWVd7gvWMGAVik6o1yiXGOV2rXIZuvqls?e=EDLg0m</v>
      </c>
      <c r="F50" s="3"/>
      <c r="G50" s="3">
        <v>11000</v>
      </c>
      <c r="H50" s="3">
        <v>11000</v>
      </c>
      <c r="I50" s="4">
        <v>46128</v>
      </c>
      <c r="J50" s="4">
        <v>46158</v>
      </c>
      <c r="K50" s="7">
        <v>2579</v>
      </c>
      <c r="L50" s="12" t="str">
        <f>HYPERLINK("https://ieeg-my.sharepoint.com/:b:/g/personal/transparencia_ieeg_org_mx/IQDtXl3iZdxEQpO-7p5puVwmAdQ42Q_2boONLv5Ad9O5Lu0?e=gRWXFA")</f>
        <v>https://ieeg-my.sharepoint.com/:b:/g/personal/transparencia_ieeg_org_mx/IQDtXl3iZdxEQpO-7p5puVwmAdQ42Q_2boONLv5Ad9O5Lu0?e=gRWXFA</v>
      </c>
    </row>
    <row r="51" spans="1:12" x14ac:dyDescent="0.25">
      <c r="A51" s="3">
        <v>48</v>
      </c>
      <c r="B51" s="4">
        <v>46128</v>
      </c>
      <c r="C51" s="3" t="s">
        <v>516</v>
      </c>
      <c r="D51" s="3" t="s">
        <v>183</v>
      </c>
      <c r="E51" s="12" t="str">
        <f>HYPERLINK("https://ieeg-my.sharepoint.com/:b:/g/personal/transparencia_ieeg_org_mx/IQC3DcXoZilyTbbX2Xm57BHsAaLHwJm_PBZYMa_A8OSwNPU?e=DcFYrI")</f>
        <v>https://ieeg-my.sharepoint.com/:b:/g/personal/transparencia_ieeg_org_mx/IQC3DcXoZilyTbbX2Xm57BHsAaLHwJm_PBZYMa_A8OSwNPU?e=DcFYrI</v>
      </c>
      <c r="F51" s="3"/>
      <c r="G51" s="3">
        <v>28406</v>
      </c>
      <c r="H51" s="3">
        <v>28406</v>
      </c>
      <c r="I51" s="4">
        <v>46128</v>
      </c>
      <c r="J51" s="4">
        <v>46158</v>
      </c>
      <c r="K51" s="7" t="s">
        <v>517</v>
      </c>
      <c r="L51" s="12" t="str">
        <f>HYPERLINK("https://ieeg-my.sharepoint.com/:b:/g/personal/transparencia_ieeg_org_mx/IQDHQd8_RXXBRrxhqPY83c_YARUeZuvM9CQXPoxBoTLLEb4?e=Ye9fWe")</f>
        <v>https://ieeg-my.sharepoint.com/:b:/g/personal/transparencia_ieeg_org_mx/IQDHQd8_RXXBRrxhqPY83c_YARUeZuvM9CQXPoxBoTLLEb4?e=Ye9fWe</v>
      </c>
    </row>
    <row r="52" spans="1:12" x14ac:dyDescent="0.25">
      <c r="A52" s="3">
        <v>49</v>
      </c>
      <c r="B52" s="4">
        <v>46128</v>
      </c>
      <c r="C52" s="3" t="s">
        <v>518</v>
      </c>
      <c r="D52" s="3" t="s">
        <v>183</v>
      </c>
      <c r="E52" s="12" t="str">
        <f>HYPERLINK("https://ieeg-my.sharepoint.com/:b:/g/personal/transparencia_ieeg_org_mx/IQDPTlcWpr8TSLXjPYko4nnHAdvdkSbdicmKMyJpvWj8Gb8?e=ZM062c")</f>
        <v>https://ieeg-my.sharepoint.com/:b:/g/personal/transparencia_ieeg_org_mx/IQDPTlcWpr8TSLXjPYko4nnHAdvdkSbdicmKMyJpvWj8Gb8?e=ZM062c</v>
      </c>
      <c r="F52" s="3"/>
      <c r="G52" s="3">
        <v>11600</v>
      </c>
      <c r="H52" s="3">
        <v>11275</v>
      </c>
      <c r="I52" s="4">
        <v>46128</v>
      </c>
      <c r="J52" s="4">
        <v>46158</v>
      </c>
      <c r="K52" s="7" t="s">
        <v>519</v>
      </c>
      <c r="L52" s="12" t="str">
        <f>HYPERLINK("https://ieeg-my.sharepoint.com/:b:/g/personal/transparencia_ieeg_org_mx/IQA6jRGxAVjoRZltzDmNS8ygARuSFkl8z5qBTyXnL7IAGIk?e=34z9Pr")</f>
        <v>https://ieeg-my.sharepoint.com/:b:/g/personal/transparencia_ieeg_org_mx/IQA6jRGxAVjoRZltzDmNS8ygARuSFkl8z5qBTyXnL7IAGIk?e=34z9Pr</v>
      </c>
    </row>
    <row r="53" spans="1:12" x14ac:dyDescent="0.25">
      <c r="A53" s="3">
        <v>50</v>
      </c>
      <c r="B53" s="4">
        <v>46128</v>
      </c>
      <c r="C53" s="3" t="s">
        <v>520</v>
      </c>
      <c r="D53" s="3" t="s">
        <v>183</v>
      </c>
      <c r="E53" s="12" t="str">
        <f>HYPERLINK("https://ieeg-my.sharepoint.com/:b:/g/personal/transparencia_ieeg_org_mx/IQDh6pQQ8EYOTqVjEjX8qjujAQk7OxoFfMavAgmEdtR3i_s?e=FDsZdm")</f>
        <v>https://ieeg-my.sharepoint.com/:b:/g/personal/transparencia_ieeg_org_mx/IQDh6pQQ8EYOTqVjEjX8qjujAQk7OxoFfMavAgmEdtR3i_s?e=FDsZdm</v>
      </c>
      <c r="F53" s="3"/>
      <c r="G53" s="3">
        <v>18290</v>
      </c>
      <c r="H53" s="3">
        <v>18290</v>
      </c>
      <c r="I53" s="4">
        <v>46128</v>
      </c>
      <c r="J53" s="4">
        <v>46158</v>
      </c>
      <c r="K53" s="7" t="s">
        <v>521</v>
      </c>
      <c r="L53" s="12" t="str">
        <f>HYPERLINK("https://ieeg-my.sharepoint.com/:b:/g/personal/transparencia_ieeg_org_mx/IQBmvsu8VGZXSrO01IoTFWNaAdhwL0PHP5bosv7pNzDMb1M?e=Z4j3CV")</f>
        <v>https://ieeg-my.sharepoint.com/:b:/g/personal/transparencia_ieeg_org_mx/IQBmvsu8VGZXSrO01IoTFWNaAdhwL0PHP5bosv7pNzDMb1M?e=Z4j3CV</v>
      </c>
    </row>
    <row r="54" spans="1:12" x14ac:dyDescent="0.25">
      <c r="A54" s="3">
        <v>51</v>
      </c>
      <c r="B54" s="4">
        <v>46128</v>
      </c>
      <c r="C54" s="3" t="s">
        <v>522</v>
      </c>
      <c r="D54" s="3" t="s">
        <v>183</v>
      </c>
      <c r="E54" s="12" t="str">
        <f>HYPERLINK("https://ieeg-my.sharepoint.com/:b:/g/personal/transparencia_ieeg_org_mx/IQD616PhTbvVSbqLiB7ZtqP6AVyxj5tKDcCw8oJWBdlvS1Q?e=BQIL71")</f>
        <v>https://ieeg-my.sharepoint.com/:b:/g/personal/transparencia_ieeg_org_mx/IQD616PhTbvVSbqLiB7ZtqP6AVyxj5tKDcCw8oJWBdlvS1Q?e=BQIL71</v>
      </c>
      <c r="F54" s="3"/>
      <c r="G54" s="3">
        <v>7500</v>
      </c>
      <c r="H54" s="3">
        <v>7289.87</v>
      </c>
      <c r="I54" s="4">
        <v>46128</v>
      </c>
      <c r="J54" s="4">
        <v>46158</v>
      </c>
      <c r="K54" s="7" t="s">
        <v>523</v>
      </c>
      <c r="L54" s="12" t="str">
        <f>HYPERLINK("https://ieeg-my.sharepoint.com/:b:/g/personal/transparencia_ieeg_org_mx/IQDJu2J0xweIR5rDUCdCTmTVAXEmSTtFDq4LPiEosYrf_0k?e=bErdZB")</f>
        <v>https://ieeg-my.sharepoint.com/:b:/g/personal/transparencia_ieeg_org_mx/IQDJu2J0xweIR5rDUCdCTmTVAXEmSTtFDq4LPiEosYrf_0k?e=bErdZB</v>
      </c>
    </row>
    <row r="55" spans="1:12" x14ac:dyDescent="0.25">
      <c r="A55" s="3">
        <v>52</v>
      </c>
      <c r="B55" s="4">
        <v>46128</v>
      </c>
      <c r="C55" s="3" t="s">
        <v>524</v>
      </c>
      <c r="D55" s="3" t="s">
        <v>183</v>
      </c>
      <c r="E55" s="12" t="str">
        <f>HYPERLINK("https://ieeg-my.sharepoint.com/:b:/g/personal/transparencia_ieeg_org_mx/IQAQ_3WI4jTbT4h32nTHs25_AbGUPbeuhJw0K4XnhimRpcA?e=4na52n")</f>
        <v>https://ieeg-my.sharepoint.com/:b:/g/personal/transparencia_ieeg_org_mx/IQAQ_3WI4jTbT4h32nTHs25_AbGUPbeuhJw0K4XnhimRpcA?e=4na52n</v>
      </c>
      <c r="F55" s="3"/>
      <c r="G55" s="3">
        <v>18270</v>
      </c>
      <c r="H55" s="3">
        <v>18270</v>
      </c>
      <c r="I55" s="4">
        <v>46128</v>
      </c>
      <c r="J55" s="4">
        <v>46158</v>
      </c>
      <c r="K55" s="7">
        <v>503</v>
      </c>
      <c r="L55" s="12" t="str">
        <f>HYPERLINK("https://ieeg-my.sharepoint.com/:b:/g/personal/transparencia_ieeg_org_mx/IQCn9jIzmu_4S75SFaOqnYDKASgu95C5VZQ_pArzWQDS4Ac?e=y1WqzC")</f>
        <v>https://ieeg-my.sharepoint.com/:b:/g/personal/transparencia_ieeg_org_mx/IQCn9jIzmu_4S75SFaOqnYDKASgu95C5VZQ_pArzWQDS4Ac?e=y1WqzC</v>
      </c>
    </row>
    <row r="56" spans="1:12" x14ac:dyDescent="0.25">
      <c r="A56" s="3">
        <v>53</v>
      </c>
      <c r="B56" s="4">
        <v>46128</v>
      </c>
      <c r="C56" s="3" t="s">
        <v>525</v>
      </c>
      <c r="D56" s="3" t="s">
        <v>183</v>
      </c>
      <c r="E56" s="12" t="str">
        <f>HYPERLINK("https://ieeg-my.sharepoint.com/:b:/g/personal/transparencia_ieeg_org_mx/IQCfMD4DfHQuQZ8hEMUDAtgCAZ858AqOnJkyG7NTCpmCQ5o?e=laqT1k")</f>
        <v>https://ieeg-my.sharepoint.com/:b:/g/personal/transparencia_ieeg_org_mx/IQCfMD4DfHQuQZ8hEMUDAtgCAZ858AqOnJkyG7NTCpmCQ5o?e=laqT1k</v>
      </c>
      <c r="F56" s="3"/>
      <c r="G56" s="3">
        <v>14937</v>
      </c>
      <c r="H56" s="3">
        <v>14937</v>
      </c>
      <c r="I56" s="4">
        <v>46128</v>
      </c>
      <c r="J56" s="4">
        <v>46158</v>
      </c>
      <c r="K56" s="7" t="s">
        <v>526</v>
      </c>
      <c r="L56" s="12" t="str">
        <f>HYPERLINK("https://ieeg-my.sharepoint.com/:b:/g/personal/transparencia_ieeg_org_mx/IQC6RDEfVMMFRqwDOyeoW5koASK8GDwMEyXnH_qRt6R-LZY?e=XCq4Wi")</f>
        <v>https://ieeg-my.sharepoint.com/:b:/g/personal/transparencia_ieeg_org_mx/IQC6RDEfVMMFRqwDOyeoW5koASK8GDwMEyXnH_qRt6R-LZY?e=XCq4Wi</v>
      </c>
    </row>
    <row r="57" spans="1:12" x14ac:dyDescent="0.25">
      <c r="A57" s="3">
        <v>54</v>
      </c>
      <c r="B57" s="4">
        <v>46150</v>
      </c>
      <c r="C57" s="3" t="s">
        <v>527</v>
      </c>
      <c r="D57" s="3" t="s">
        <v>183</v>
      </c>
      <c r="E57" s="12" t="str">
        <f>HYPERLINK("https://ieeg-my.sharepoint.com/:b:/g/personal/transparencia_ieeg_org_mx/IQBYGcd2ZO5-RIb_7XhZe9dKAVqiVeMVMviLENZjOVHN7j4?e=1aKmdd")</f>
        <v>https://ieeg-my.sharepoint.com/:b:/g/personal/transparencia_ieeg_org_mx/IQBYGcd2ZO5-RIb_7XhZe9dKAVqiVeMVMviLENZjOVHN7j4?e=1aKmdd</v>
      </c>
      <c r="F57" s="3"/>
      <c r="G57" s="3">
        <v>11000</v>
      </c>
      <c r="H57" s="3">
        <v>11000.28</v>
      </c>
      <c r="I57" s="4">
        <v>46157</v>
      </c>
      <c r="J57" s="4">
        <v>46157</v>
      </c>
      <c r="K57" s="7" t="s">
        <v>528</v>
      </c>
      <c r="L57" s="12" t="str">
        <f>HYPERLINK("https://ieeg-my.sharepoint.com/:b:/g/personal/transparencia_ieeg_org_mx/IQAk_SFnASh7TILLFLpEqWOZAYEbs_iaPBZ6jkLNl0j9HzY?e=ng0Fyc")</f>
        <v>https://ieeg-my.sharepoint.com/:b:/g/personal/transparencia_ieeg_org_mx/IQAk_SFnASh7TILLFLpEqWOZAYEbs_iaPBZ6jkLNl0j9HzY?e=ng0Fyc</v>
      </c>
    </row>
    <row r="58" spans="1:12" x14ac:dyDescent="0.25">
      <c r="A58" s="3">
        <v>55</v>
      </c>
      <c r="B58" s="4">
        <v>46160</v>
      </c>
      <c r="C58" s="3" t="s">
        <v>529</v>
      </c>
      <c r="D58" s="3" t="s">
        <v>183</v>
      </c>
      <c r="E58" s="12" t="str">
        <f>HYPERLINK("https://ieeg-my.sharepoint.com/:b:/g/personal/transparencia_ieeg_org_mx/IQCqy52eoYOBSJYg5zgXQF7_AZ3JY-e1C_tvzrm4AG7Pyqs?e=iJYTMC")</f>
        <v>https://ieeg-my.sharepoint.com/:b:/g/personal/transparencia_ieeg_org_mx/IQCqy52eoYOBSJYg5zgXQF7_AZ3JY-e1C_tvzrm4AG7Pyqs?e=iJYTMC</v>
      </c>
      <c r="F58" s="3"/>
      <c r="G58" s="3">
        <v>46690</v>
      </c>
      <c r="H58" s="3">
        <v>46690</v>
      </c>
      <c r="I58" s="4">
        <v>46167</v>
      </c>
      <c r="J58" s="4">
        <v>46167</v>
      </c>
      <c r="K58" s="7" t="s">
        <v>530</v>
      </c>
      <c r="L58" s="12" t="str">
        <f>HYPERLINK("https://ieeg-my.sharepoint.com/:b:/g/personal/transparencia_ieeg_org_mx/IQCn--gfvJUvQLflXjc1EcJcAewW7k0qcN131q3E368D_Gw?e=wBSmZZ")</f>
        <v>https://ieeg-my.sharepoint.com/:b:/g/personal/transparencia_ieeg_org_mx/IQCn--gfvJUvQLflXjc1EcJcAewW7k0qcN131q3E368D_Gw?e=wBSmZZ</v>
      </c>
    </row>
    <row r="59" spans="1:12" x14ac:dyDescent="0.25">
      <c r="A59" s="3">
        <v>56</v>
      </c>
      <c r="B59" s="4">
        <v>46150</v>
      </c>
      <c r="C59" s="3" t="s">
        <v>531</v>
      </c>
      <c r="D59" s="3" t="s">
        <v>183</v>
      </c>
      <c r="E59" s="12" t="str">
        <f>HYPERLINK("https://ieeg-my.sharepoint.com/:b:/g/personal/transparencia_ieeg_org_mx/IQD9mO9RbRRNSIIgthMamoYwAb1ijY8zo5Fg3uB6orKneh0?e=8IwSRO")</f>
        <v>https://ieeg-my.sharepoint.com/:b:/g/personal/transparencia_ieeg_org_mx/IQD9mO9RbRRNSIIgthMamoYwAb1ijY8zo5Fg3uB6orKneh0?e=8IwSRO</v>
      </c>
      <c r="F59" s="3"/>
      <c r="G59" s="3">
        <v>28478</v>
      </c>
      <c r="H59" s="3">
        <v>28478</v>
      </c>
      <c r="I59" s="8">
        <v>46157</v>
      </c>
      <c r="J59" s="8">
        <v>46157</v>
      </c>
      <c r="K59" s="7" t="s">
        <v>532</v>
      </c>
      <c r="L59" s="12" t="str">
        <f>HYPERLINK("https://ieeg-my.sharepoint.com/:b:/g/personal/transparencia_ieeg_org_mx/IQAGRVhVkx6_RKRY250AwDcvAYzqOLiRVkPfyDdIGZjW6Ig?e=LDtoeC")</f>
        <v>https://ieeg-my.sharepoint.com/:b:/g/personal/transparencia_ieeg_org_mx/IQAGRVhVkx6_RKRY250AwDcvAYzqOLiRVkPfyDdIGZjW6Ig?e=LDtoeC</v>
      </c>
    </row>
    <row r="60" spans="1:12" x14ac:dyDescent="0.25">
      <c r="A60" s="3">
        <v>57</v>
      </c>
      <c r="B60" s="4">
        <v>46171</v>
      </c>
      <c r="C60" s="3" t="s">
        <v>533</v>
      </c>
      <c r="D60" s="3" t="s">
        <v>183</v>
      </c>
      <c r="E60" s="12" t="str">
        <f>HYPERLINK("https://ieeg-my.sharepoint.com/:b:/g/personal/transparencia_ieeg_org_mx/IQAxfJhheqDXRKZ3vTxCCHDyAQVtfXzUtFmNQapqUqkYjkM?e=RQTJD0")</f>
        <v>https://ieeg-my.sharepoint.com/:b:/g/personal/transparencia_ieeg_org_mx/IQAxfJhheqDXRKZ3vTxCCHDyAQVtfXzUtFmNQapqUqkYjkM?e=RQTJD0</v>
      </c>
      <c r="F60" s="3"/>
      <c r="G60" s="3">
        <v>26100</v>
      </c>
      <c r="H60" s="3">
        <v>26100</v>
      </c>
      <c r="I60" s="8">
        <v>46178</v>
      </c>
      <c r="J60" s="8">
        <v>46178</v>
      </c>
      <c r="K60" s="7">
        <v>3196</v>
      </c>
      <c r="L60" s="12" t="str">
        <f>HYPERLINK("https://ieeg-my.sharepoint.com/:b:/g/personal/transparencia_ieeg_org_mx/IQDsBABxthOcRap0JZVBYeDIAWtPj8NEJGOTVBS8tPovG-U?e=cgsV9A")</f>
        <v>https://ieeg-my.sharepoint.com/:b:/g/personal/transparencia_ieeg_org_mx/IQDsBABxthOcRap0JZVBYeDIAWtPj8NEJGOTVBS8tPovG-U?e=cgsV9A</v>
      </c>
    </row>
    <row r="61" spans="1:12" x14ac:dyDescent="0.25">
      <c r="A61" s="3">
        <v>58</v>
      </c>
      <c r="B61" s="4">
        <v>46161</v>
      </c>
      <c r="C61" s="3" t="s">
        <v>534</v>
      </c>
      <c r="D61" s="3" t="s">
        <v>183</v>
      </c>
      <c r="E61" s="12" t="str">
        <f>HYPERLINK("https://ieeg-my.sharepoint.com/:b:/g/personal/transparencia_ieeg_org_mx/IQBDNbOPp-ceT7YmYytYbI9dATFF-uGgabQsH5CliUoadHc?e=UhRNoM")</f>
        <v>https://ieeg-my.sharepoint.com/:b:/g/personal/transparencia_ieeg_org_mx/IQBDNbOPp-ceT7YmYytYbI9dATFF-uGgabQsH5CliUoadHc?e=UhRNoM</v>
      </c>
      <c r="F61" s="3"/>
      <c r="G61" s="3">
        <v>1856</v>
      </c>
      <c r="H61" s="3">
        <v>1856</v>
      </c>
      <c r="I61" s="8">
        <v>46168</v>
      </c>
      <c r="J61" s="8">
        <v>46168</v>
      </c>
      <c r="K61" s="7" t="s">
        <v>535</v>
      </c>
      <c r="L61" s="12" t="str">
        <f>HYPERLINK("https://ieeg-my.sharepoint.com/:b:/g/personal/transparencia_ieeg_org_mx/IQDkOtEakbt3R6568YQkOwn7AUDOuB60rsJzENxSjB5aKdI?e=iUWSgr")</f>
        <v>https://ieeg-my.sharepoint.com/:b:/g/personal/transparencia_ieeg_org_mx/IQDkOtEakbt3R6568YQkOwn7AUDOuB60rsJzENxSjB5aKdI?e=iUWSgr</v>
      </c>
    </row>
    <row r="62" spans="1:12" x14ac:dyDescent="0.25">
      <c r="A62" s="3">
        <v>59</v>
      </c>
      <c r="B62" s="4">
        <v>46161</v>
      </c>
      <c r="C62" s="3" t="s">
        <v>536</v>
      </c>
      <c r="D62" s="3" t="s">
        <v>183</v>
      </c>
      <c r="E62" s="12" t="str">
        <f>HYPERLINK("https://ieeg-my.sharepoint.com/:b:/g/personal/transparencia_ieeg_org_mx/IQBV3ZgFeMC1TZEgQwSkOw-nAe2BFG63LXR8n6bM7gqlUpQ?e=7E0go1")</f>
        <v>https://ieeg-my.sharepoint.com/:b:/g/personal/transparencia_ieeg_org_mx/IQBV3ZgFeMC1TZEgQwSkOw-nAe2BFG63LXR8n6bM7gqlUpQ?e=7E0go1</v>
      </c>
      <c r="F62" s="3"/>
      <c r="G62" s="3">
        <v>4988</v>
      </c>
      <c r="H62" s="3">
        <v>4988</v>
      </c>
      <c r="I62" s="8">
        <v>46168</v>
      </c>
      <c r="J62" s="8">
        <v>46168</v>
      </c>
      <c r="K62" s="7" t="s">
        <v>537</v>
      </c>
      <c r="L62" s="12" t="str">
        <f>HYPERLINK("https://ieeg-my.sharepoint.com/:b:/g/personal/transparencia_ieeg_org_mx/IQCaL3GydIYxRZraI4fTgjHdAc0Q6dTogb3hRS75uG8W3A4?e=vw6Hai")</f>
        <v>https://ieeg-my.sharepoint.com/:b:/g/personal/transparencia_ieeg_org_mx/IQCaL3GydIYxRZraI4fTgjHdAc0Q6dTogb3hRS75uG8W3A4?e=vw6Hai</v>
      </c>
    </row>
    <row r="63" spans="1:12" x14ac:dyDescent="0.25">
      <c r="A63" s="3">
        <v>60</v>
      </c>
      <c r="B63" s="4">
        <v>46157</v>
      </c>
      <c r="C63" s="3" t="s">
        <v>538</v>
      </c>
      <c r="D63" s="3" t="s">
        <v>183</v>
      </c>
      <c r="E63" s="12" t="str">
        <f>HYPERLINK("https://ieeg-my.sharepoint.com/:b:/g/personal/transparencia_ieeg_org_mx/IQCJWqU2kGzBT7-XC3UVQQMsAS_ApG3Tu1LFR1MtdxP52l0?e=BJ2p7e")</f>
        <v>https://ieeg-my.sharepoint.com/:b:/g/personal/transparencia_ieeg_org_mx/IQCJWqU2kGzBT7-XC3UVQQMsAS_ApG3Tu1LFR1MtdxP52l0?e=BJ2p7e</v>
      </c>
      <c r="F63" s="3"/>
      <c r="G63" s="3">
        <v>41470</v>
      </c>
      <c r="H63" s="3">
        <v>41470</v>
      </c>
      <c r="I63" s="8">
        <v>46164</v>
      </c>
      <c r="J63" s="8">
        <v>46164</v>
      </c>
      <c r="K63" s="7" t="s">
        <v>539</v>
      </c>
      <c r="L63" s="12" t="str">
        <f>HYPERLINK("https://ieeg-my.sharepoint.com/:b:/g/personal/transparencia_ieeg_org_mx/IQDkFnbpdVrtRI9hfMJfEayQAZ8BiIVICymbyfr5gw4Gfck?e=ghWzss")</f>
        <v>https://ieeg-my.sharepoint.com/:b:/g/personal/transparencia_ieeg_org_mx/IQDkFnbpdVrtRI9hfMJfEayQAZ8BiIVICymbyfr5gw4Gfck?e=ghWzss</v>
      </c>
    </row>
    <row r="64" spans="1:12" x14ac:dyDescent="0.25">
      <c r="A64" s="3">
        <v>61</v>
      </c>
      <c r="B64" s="4">
        <v>46160</v>
      </c>
      <c r="C64" s="3" t="s">
        <v>540</v>
      </c>
      <c r="D64" s="3" t="s">
        <v>183</v>
      </c>
      <c r="E64" s="12" t="str">
        <f>HYPERLINK("https://ieeg-my.sharepoint.com/:b:/g/personal/transparencia_ieeg_org_mx/IQDSB4OEJrdcSa435HtYuV-9AS_HoLUTevUPoLu1jj66aHc?e=KJgUmr")</f>
        <v>https://ieeg-my.sharepoint.com/:b:/g/personal/transparencia_ieeg_org_mx/IQDSB4OEJrdcSa435HtYuV-9AS_HoLUTevUPoLu1jj66aHc?e=KJgUmr</v>
      </c>
      <c r="F64" s="3"/>
      <c r="G64" s="3">
        <v>4593.6000000000004</v>
      </c>
      <c r="H64" s="3">
        <v>4593.6000000000004</v>
      </c>
      <c r="I64" s="8">
        <v>46161</v>
      </c>
      <c r="J64" s="8">
        <v>46161</v>
      </c>
      <c r="K64" s="7">
        <v>3189</v>
      </c>
      <c r="L64" s="12" t="str">
        <f>HYPERLINK("https://ieeg-my.sharepoint.com/:b:/g/personal/transparencia_ieeg_org_mx/IQD9pSh6BvmFSJycIdETrYOIAdUn3TKwUAud_FLbCMxX-qw?e=34m5T1")</f>
        <v>https://ieeg-my.sharepoint.com/:b:/g/personal/transparencia_ieeg_org_mx/IQD9pSh6BvmFSJycIdETrYOIAdUn3TKwUAud_FLbCMxX-qw?e=34m5T1</v>
      </c>
    </row>
    <row r="65" spans="1:12" x14ac:dyDescent="0.25">
      <c r="A65" s="3">
        <v>62</v>
      </c>
      <c r="B65" s="4">
        <v>46122</v>
      </c>
      <c r="C65" s="3" t="s">
        <v>541</v>
      </c>
      <c r="D65" s="3" t="s">
        <v>233</v>
      </c>
      <c r="E65" s="12" t="str">
        <f>HYPERLINK("https://ieeg-my.sharepoint.com/:b:/g/personal/transparencia_ieeg_org_mx/IQCeZPE6_7xaTLiKaeqq_9VdAUeAbZvTRL5kjh1gtVZTv-I?e=4MMVyt")</f>
        <v>https://ieeg-my.sharepoint.com/:b:/g/personal/transparencia_ieeg_org_mx/IQCeZPE6_7xaTLiKaeqq_9VdAUeAbZvTRL5kjh1gtVZTv-I?e=4MMVyt</v>
      </c>
      <c r="F65" s="3"/>
      <c r="G65" s="3">
        <v>25177.8</v>
      </c>
      <c r="H65" s="3">
        <v>25177.8</v>
      </c>
      <c r="I65" s="4">
        <v>46122</v>
      </c>
      <c r="J65" s="8">
        <v>46129</v>
      </c>
      <c r="K65" s="3" t="s">
        <v>542</v>
      </c>
      <c r="L65" s="12" t="str">
        <f>HYPERLINK("https://ieeg-my.sharepoint.com/:b:/g/personal/transparencia_ieeg_org_mx/IQANnIkIWxS3TJG1aankW40UATlibW6BF9O9JAu7vju5rfg?e=mPmJ0s")</f>
        <v>https://ieeg-my.sharepoint.com/:b:/g/personal/transparencia_ieeg_org_mx/IQANnIkIWxS3TJG1aankW40UATlibW6BF9O9JAu7vju5rfg?e=mPmJ0s</v>
      </c>
    </row>
    <row r="66" spans="1:12" x14ac:dyDescent="0.25">
      <c r="A66" s="3">
        <v>63</v>
      </c>
      <c r="B66" s="4">
        <v>46133</v>
      </c>
      <c r="C66" s="3" t="s">
        <v>543</v>
      </c>
      <c r="D66" s="3" t="s">
        <v>237</v>
      </c>
      <c r="E66" s="12" t="str">
        <f>HYPERLINK("https://ieeg-my.sharepoint.com/:b:/g/personal/transparencia_ieeg_org_mx/IQCUGPVskzfWRaSufZwtaU7UAaxAHOztJtrU2jdqKJQmhBs?e=eBeIek")</f>
        <v>https://ieeg-my.sharepoint.com/:b:/g/personal/transparencia_ieeg_org_mx/IQCUGPVskzfWRaSufZwtaU7UAaxAHOztJtrU2jdqKJQmhBs?e=eBeIek</v>
      </c>
      <c r="F66" s="3"/>
      <c r="G66" s="3">
        <v>15312</v>
      </c>
      <c r="H66" s="3">
        <v>15312</v>
      </c>
      <c r="I66" s="4">
        <v>46133</v>
      </c>
      <c r="J66" s="8">
        <v>46139</v>
      </c>
      <c r="K66" s="3" t="s">
        <v>544</v>
      </c>
      <c r="L66" s="12" t="str">
        <f>HYPERLINK("https://ieeg-my.sharepoint.com/:b:/g/personal/transparencia_ieeg_org_mx/IQBG2bGws9xVSrMBTIWFDS3fAaJp7_ZbuNWdTOGcWQUwUpI?e=dmQIna")</f>
        <v>https://ieeg-my.sharepoint.com/:b:/g/personal/transparencia_ieeg_org_mx/IQBG2bGws9xVSrMBTIWFDS3fAaJp7_ZbuNWdTOGcWQUwUpI?e=dmQIna</v>
      </c>
    </row>
    <row r="67" spans="1:12" x14ac:dyDescent="0.25">
      <c r="A67" s="3">
        <v>64</v>
      </c>
      <c r="B67" s="4">
        <v>46164</v>
      </c>
      <c r="C67" s="3" t="s">
        <v>545</v>
      </c>
      <c r="D67" s="3" t="s">
        <v>238</v>
      </c>
      <c r="E67" s="12" t="str">
        <f>HYPERLINK("https://ieeg-my.sharepoint.com/:b:/g/personal/transparencia_ieeg_org_mx/IQCXG7DFIjnvTI4F3phsmSbNAajjvm9sEui3qKD2ppE0244?e=fmZCyq")</f>
        <v>https://ieeg-my.sharepoint.com/:b:/g/personal/transparencia_ieeg_org_mx/IQCXG7DFIjnvTI4F3phsmSbNAajjvm9sEui3qKD2ppE0244?e=fmZCyq</v>
      </c>
      <c r="F67" s="3"/>
      <c r="G67" s="3">
        <v>40640.6</v>
      </c>
      <c r="H67" s="3">
        <v>40640.6</v>
      </c>
      <c r="I67" s="4">
        <v>46164</v>
      </c>
      <c r="J67" s="8">
        <v>46181</v>
      </c>
      <c r="K67" s="3" t="s">
        <v>546</v>
      </c>
      <c r="L67" s="12" t="str">
        <f>HYPERLINK("https://ieeg-my.sharepoint.com/:b:/g/personal/transparencia_ieeg_org_mx/IQBUGVXK3DmKRZ4gwYMYllbKAbC-knxrZEeZ9ka9k-jbYEo?e=Wro27e")</f>
        <v>https://ieeg-my.sharepoint.com/:b:/g/personal/transparencia_ieeg_org_mx/IQBUGVXK3DmKRZ4gwYMYllbKAbC-knxrZEeZ9ka9k-jbYEo?e=Wro27e</v>
      </c>
    </row>
    <row r="68" spans="1:12" x14ac:dyDescent="0.25">
      <c r="A68" s="3">
        <v>65</v>
      </c>
      <c r="B68" s="4">
        <v>46057</v>
      </c>
      <c r="C68" s="3" t="s">
        <v>547</v>
      </c>
      <c r="D68" s="3" t="s">
        <v>241</v>
      </c>
      <c r="E68" s="12" t="str">
        <f>HYPERLINK("https://ieeg-my.sharepoint.com/:b:/g/personal/transparencia_ieeg_org_mx/IQBy41mZ8v0OTZXAhTDOkIZOAcxGGo4OpaFXetHzONauirI?e=ZAPO9E")</f>
        <v>https://ieeg-my.sharepoint.com/:b:/g/personal/transparencia_ieeg_org_mx/IQBy41mZ8v0OTZXAhTDOkIZOAcxGGo4OpaFXetHzONauirI?e=ZAPO9E</v>
      </c>
      <c r="F68" s="3"/>
      <c r="G68" s="3">
        <v>119712</v>
      </c>
      <c r="H68" s="3">
        <v>58244.17</v>
      </c>
      <c r="I68" s="4">
        <v>46057</v>
      </c>
      <c r="J68" s="4">
        <v>46134</v>
      </c>
      <c r="K68" s="3" t="s">
        <v>548</v>
      </c>
      <c r="L68" s="12" t="str">
        <f>HYPERLINK("https://ieeg-my.sharepoint.com/:b:/g/personal/transparencia_ieeg_org_mx/IQC6di3f5XQmSr1Th64kM2t5AXoRFdrLI-GD6t3BRZeGvv0?e=fvlbSj")</f>
        <v>https://ieeg-my.sharepoint.com/:b:/g/personal/transparencia_ieeg_org_mx/IQC6di3f5XQmSr1Th64kM2t5AXoRFdrLI-GD6t3BRZeGvv0?e=fvlbSj</v>
      </c>
    </row>
    <row r="69" spans="1:12" x14ac:dyDescent="0.25">
      <c r="A69" s="3">
        <v>66</v>
      </c>
      <c r="B69" s="4">
        <v>46129</v>
      </c>
      <c r="C69" s="3" t="s">
        <v>549</v>
      </c>
      <c r="D69" s="3" t="s">
        <v>550</v>
      </c>
      <c r="E69" s="12" t="str">
        <f>HYPERLINK("https://ieeg-my.sharepoint.com/:b:/g/personal/transparencia_ieeg_org_mx/IQD_awXLeUlpQrTfxiBwJbzIAeqWIakRgoJ3dFroixtjhwc?e=QaulNm")</f>
        <v>https://ieeg-my.sharepoint.com/:b:/g/personal/transparencia_ieeg_org_mx/IQD_awXLeUlpQrTfxiBwJbzIAeqWIakRgoJ3dFroixtjhwc?e=QaulNm</v>
      </c>
      <c r="F69" s="3"/>
      <c r="G69" s="3">
        <v>478848</v>
      </c>
      <c r="H69" s="3">
        <v>58179</v>
      </c>
      <c r="I69" s="4">
        <v>46129</v>
      </c>
      <c r="J69" s="4">
        <v>46162</v>
      </c>
      <c r="K69" s="3" t="s">
        <v>551</v>
      </c>
      <c r="L69" s="12" t="str">
        <f>HYPERLINK("https://ieeg-my.sharepoint.com/:b:/g/personal/transparencia_ieeg_org_mx/IQDyB4G24wOOQ64GwIu8hpzMAbabLGFIazjPLw8-CDp7548?e=CTRndh")</f>
        <v>https://ieeg-my.sharepoint.com/:b:/g/personal/transparencia_ieeg_org_mx/IQDyB4G24wOOQ64GwIu8hpzMAbabLGFIazjPLw8-CDp7548?e=CTRndh</v>
      </c>
    </row>
    <row r="70" spans="1:12" x14ac:dyDescent="0.25">
      <c r="A70" s="3">
        <v>67</v>
      </c>
      <c r="B70" s="4">
        <v>46149</v>
      </c>
      <c r="C70" s="3" t="s">
        <v>552</v>
      </c>
      <c r="D70" s="3" t="s">
        <v>247</v>
      </c>
      <c r="E70" s="12" t="str">
        <f>HYPERLINK("https://ieeg-my.sharepoint.com/:b:/g/personal/transparencia_ieeg_org_mx/IQDclrHPWM_BRbnbucinIbsFAYkOsCmdtb3HItNyDUwskyw?e=OG0EK6")</f>
        <v>https://ieeg-my.sharepoint.com/:b:/g/personal/transparencia_ieeg_org_mx/IQDclrHPWM_BRbnbucinIbsFAYkOsCmdtb3HItNyDUwskyw?e=OG0EK6</v>
      </c>
      <c r="F70" s="3"/>
      <c r="G70" s="3">
        <v>128992</v>
      </c>
      <c r="H70" s="3">
        <v>27800</v>
      </c>
      <c r="I70" s="4">
        <v>46149</v>
      </c>
      <c r="J70" s="4">
        <v>46174</v>
      </c>
      <c r="K70" s="3" t="s">
        <v>553</v>
      </c>
      <c r="L70" s="12" t="str">
        <f>HYPERLINK("https://ieeg-my.sharepoint.com/:b:/g/personal/transparencia_ieeg_org_mx/IQATC4NDMcloQaFZmYLPhqBnASSH4Gy-vklJclEJQEUj9ZY?e=gRO4q5")</f>
        <v>https://ieeg-my.sharepoint.com/:b:/g/personal/transparencia_ieeg_org_mx/IQATC4NDMcloQaFZmYLPhqBnASSH4Gy-vklJclEJQEUj9ZY?e=gRO4q5</v>
      </c>
    </row>
    <row r="71" spans="1:12" x14ac:dyDescent="0.25">
      <c r="A71" s="3">
        <v>68</v>
      </c>
      <c r="B71" s="4">
        <v>46149</v>
      </c>
      <c r="C71" s="3" t="s">
        <v>552</v>
      </c>
      <c r="D71" s="3" t="s">
        <v>247</v>
      </c>
      <c r="E71" s="12" t="str">
        <f>HYPERLINK("https://ieeg-my.sharepoint.com/:b:/g/personal/transparencia_ieeg_org_mx/IQANwppjYIQeQ55tXvja9PffAY_DtwayKWEoxFqos47bHl0?e=l9gEoX")</f>
        <v>https://ieeg-my.sharepoint.com/:b:/g/personal/transparencia_ieeg_org_mx/IQANwppjYIQeQ55tXvja9PffAY_DtwayKWEoxFqos47bHl0?e=l9gEoX</v>
      </c>
      <c r="F71" s="3"/>
      <c r="G71" s="3">
        <v>128992</v>
      </c>
      <c r="H71" s="3">
        <v>27800</v>
      </c>
      <c r="I71" s="4">
        <v>46149</v>
      </c>
      <c r="J71" s="4">
        <v>46189</v>
      </c>
      <c r="K71" s="3" t="s">
        <v>554</v>
      </c>
      <c r="L71" s="12" t="str">
        <f>HYPERLINK("https://ieeg-my.sharepoint.com/:b:/g/personal/transparencia_ieeg_org_mx/IQAK2rAJN8nJQq2O5tHI1PfZAaNGLwLLhSnULMr8eWQpqxc?e=YNRFxd")</f>
        <v>https://ieeg-my.sharepoint.com/:b:/g/personal/transparencia_ieeg_org_mx/IQAK2rAJN8nJQq2O5tHI1PfZAaNGLwLLhSnULMr8eWQpqxc?e=YNRFxd</v>
      </c>
    </row>
    <row r="72" spans="1:12" x14ac:dyDescent="0.25">
      <c r="A72" s="3">
        <v>69</v>
      </c>
      <c r="B72" s="4">
        <v>46122</v>
      </c>
      <c r="C72" s="3" t="s">
        <v>555</v>
      </c>
      <c r="D72" s="3" t="s">
        <v>556</v>
      </c>
      <c r="E72" s="12" t="str">
        <f>HYPERLINK("https://ieeg-my.sharepoint.com/:b:/g/personal/transparencia_ieeg_org_mx/IQCosmVwyEWKRYxQjbQ0BgjMAZaOp0uyOHH15sXkBTCPzcA?e=D4De2L")</f>
        <v>https://ieeg-my.sharepoint.com/:b:/g/personal/transparencia_ieeg_org_mx/IQCosmVwyEWKRYxQjbQ0BgjMAZaOp0uyOHH15sXkBTCPzcA?e=D4De2L</v>
      </c>
      <c r="F72" s="3"/>
      <c r="G72" s="3">
        <v>25599.46</v>
      </c>
      <c r="H72" s="3">
        <v>25599.46</v>
      </c>
      <c r="I72" s="4">
        <v>46122</v>
      </c>
      <c r="J72" s="4">
        <v>46129</v>
      </c>
      <c r="K72" s="13">
        <v>2727</v>
      </c>
      <c r="L72" s="12" t="str">
        <f>HYPERLINK("https://ieeg-my.sharepoint.com/:b:/g/personal/transparencia_ieeg_org_mx/IQDwnktDNfniQ5P3tp_YW9QIAfEiu3OIERVyVfmPCKxM6u0?e=ujEaMg")</f>
        <v>https://ieeg-my.sharepoint.com/:b:/g/personal/transparencia_ieeg_org_mx/IQDwnktDNfniQ5P3tp_YW9QIAfEiu3OIERVyVfmPCKxM6u0?e=ujEaMg</v>
      </c>
    </row>
    <row r="73" spans="1:12" x14ac:dyDescent="0.25">
      <c r="A73" s="3">
        <v>70</v>
      </c>
      <c r="B73" s="4">
        <v>46148</v>
      </c>
      <c r="C73" s="3" t="s">
        <v>557</v>
      </c>
      <c r="D73" s="3" t="s">
        <v>558</v>
      </c>
      <c r="E73" s="12" t="str">
        <f>HYPERLINK("https://ieeg-my.sharepoint.com/:b:/g/personal/transparencia_ieeg_org_mx/IQCZhqaG5oxJTZTmzoABYEr6AcHf7QgBxCZgH1Dy1tvjtNU?e=plG9oA")</f>
        <v>https://ieeg-my.sharepoint.com/:b:/g/personal/transparencia_ieeg_org_mx/IQCZhqaG5oxJTZTmzoABYEr6AcHf7QgBxCZgH1Dy1tvjtNU?e=plG9oA</v>
      </c>
      <c r="F73" s="3"/>
      <c r="G73" s="3">
        <v>41439.980000000003</v>
      </c>
      <c r="H73" s="3">
        <v>41439.980000000003</v>
      </c>
      <c r="I73" s="4">
        <v>46148</v>
      </c>
      <c r="J73" s="4">
        <v>46155</v>
      </c>
      <c r="K73" s="7" t="s">
        <v>559</v>
      </c>
      <c r="L73" s="12" t="str">
        <f>HYPERLINK("https://ieeg-my.sharepoint.com/:b:/g/personal/transparencia_ieeg_org_mx/IQAQUjWkmmiKTYbW8g1N39AtAVrPM2IZTDnwUp3Y2B-9cl4?e=tPqNrc")</f>
        <v>https://ieeg-my.sharepoint.com/:b:/g/personal/transparencia_ieeg_org_mx/IQAQUjWkmmiKTYbW8g1N39AtAVrPM2IZTDnwUp3Y2B-9cl4?e=tPqNrc</v>
      </c>
    </row>
    <row r="74" spans="1:12" x14ac:dyDescent="0.25">
      <c r="A74" s="3">
        <v>71</v>
      </c>
      <c r="B74" s="4">
        <v>46157</v>
      </c>
      <c r="C74" s="3" t="s">
        <v>560</v>
      </c>
      <c r="D74" s="3" t="s">
        <v>561</v>
      </c>
      <c r="E74" s="12" t="str">
        <f>HYPERLINK("https://ieeg-my.sharepoint.com/:b:/g/personal/transparencia_ieeg_org_mx/IQC3Z-dAcMHFTrept8PmU1w7AelU1InmlNtkQ_fF97ExiV8?e=HHwzb9")</f>
        <v>https://ieeg-my.sharepoint.com/:b:/g/personal/transparencia_ieeg_org_mx/IQC3Z-dAcMHFTrept8PmU1w7AelU1InmlNtkQ_fF97ExiV8?e=HHwzb9</v>
      </c>
      <c r="F74" s="3"/>
      <c r="G74" s="3">
        <v>4872</v>
      </c>
      <c r="H74" s="3">
        <v>4872</v>
      </c>
      <c r="I74" s="4">
        <v>46157</v>
      </c>
      <c r="J74" s="4">
        <v>46163</v>
      </c>
      <c r="K74" s="7" t="s">
        <v>562</v>
      </c>
      <c r="L74" s="12" t="str">
        <f>HYPERLINK("https://ieeg-my.sharepoint.com/:b:/g/personal/transparencia_ieeg_org_mx/IQBJUfoG8xNBQoQvTNlL4f0WAYcuAWx5mm_QGnAb60bthQE?e=l4L328")</f>
        <v>https://ieeg-my.sharepoint.com/:b:/g/personal/transparencia_ieeg_org_mx/IQBJUfoG8xNBQoQvTNlL4f0WAYcuAWx5mm_QGnAb60bthQE?e=l4L328</v>
      </c>
    </row>
    <row r="75" spans="1:12" x14ac:dyDescent="0.25">
      <c r="A75" s="3">
        <v>72</v>
      </c>
      <c r="B75" s="4">
        <v>46176</v>
      </c>
      <c r="C75" s="3" t="s">
        <v>563</v>
      </c>
      <c r="D75" s="3" t="s">
        <v>564</v>
      </c>
      <c r="E75" s="12" t="str">
        <f>HYPERLINK("https://ieeg-my.sharepoint.com/:b:/g/personal/transparencia_ieeg_org_mx/IQA4phhNMGa9TYj84Ydf3GEmAaheR35cNc_0sEti8q5hhgc?e=uXNBfz")</f>
        <v>https://ieeg-my.sharepoint.com/:b:/g/personal/transparencia_ieeg_org_mx/IQA4phhNMGa9TYj84Ydf3GEmAaheR35cNc_0sEti8q5hhgc?e=uXNBfz</v>
      </c>
      <c r="F75" s="3"/>
      <c r="G75" s="3">
        <v>2088</v>
      </c>
      <c r="H75" s="3">
        <v>2088</v>
      </c>
      <c r="I75" s="4">
        <v>46176</v>
      </c>
      <c r="J75" s="4">
        <v>46178</v>
      </c>
      <c r="K75" s="7" t="s">
        <v>565</v>
      </c>
      <c r="L75" s="12" t="str">
        <f>HYPERLINK("https://ieeg-my.sharepoint.com/:b:/g/personal/transparencia_ieeg_org_mx/IQBkUHGgqL_6SKjzfQQvBBQaAdh90SYNM3HnqH4XjGKrVlE?e=1e3mbJ")</f>
        <v>https://ieeg-my.sharepoint.com/:b:/g/personal/transparencia_ieeg_org_mx/IQBkUHGgqL_6SKjzfQQvBBQaAdh90SYNM3HnqH4XjGKrVlE?e=1e3mbJ</v>
      </c>
    </row>
    <row r="76" spans="1:12" x14ac:dyDescent="0.25">
      <c r="A76" s="3">
        <v>73</v>
      </c>
      <c r="B76" s="4">
        <v>46188</v>
      </c>
      <c r="C76" s="3" t="s">
        <v>566</v>
      </c>
      <c r="D76" s="3" t="s">
        <v>567</v>
      </c>
      <c r="E76" s="12" t="str">
        <f>HYPERLINK("https://ieeg-my.sharepoint.com/:b:/g/personal/transparencia_ieeg_org_mx/IQC9FNQgL4srRImXens-_74xAVYEC2IbwmFXHhsXKsdelOw?e=LXfWdy")</f>
        <v>https://ieeg-my.sharepoint.com/:b:/g/personal/transparencia_ieeg_org_mx/IQC9FNQgL4srRImXens-_74xAVYEC2IbwmFXHhsXKsdelOw?e=LXfWdy</v>
      </c>
      <c r="F76" s="3"/>
      <c r="G76" s="3">
        <v>32016</v>
      </c>
      <c r="H76" s="3">
        <v>32016</v>
      </c>
      <c r="I76" s="4">
        <v>46188</v>
      </c>
      <c r="J76" s="4">
        <v>46195</v>
      </c>
      <c r="K76" s="7" t="s">
        <v>568</v>
      </c>
      <c r="L76" s="12" t="str">
        <f>HYPERLINK("https://ieeg-my.sharepoint.com/:b:/g/personal/transparencia_ieeg_org_mx/IQBiMAN6wcnVRInqLlLvWXdbARb-99h1cKZbi3VcIXSmrTY?e=qEZnhF")</f>
        <v>https://ieeg-my.sharepoint.com/:b:/g/personal/transparencia_ieeg_org_mx/IQBiMAN6wcnVRInqLlLvWXdbARb-99h1cKZbi3VcIXSmrTY?e=qEZnhF</v>
      </c>
    </row>
    <row r="77" spans="1:12" x14ac:dyDescent="0.25">
      <c r="A77" s="3">
        <v>74</v>
      </c>
      <c r="B77" s="4">
        <v>46107</v>
      </c>
      <c r="C77" s="3" t="s">
        <v>569</v>
      </c>
      <c r="D77" s="3" t="s">
        <v>570</v>
      </c>
      <c r="E77" s="12" t="str">
        <f>HYPERLINK("https://ieeg-my.sharepoint.com/:b:/g/personal/transparencia_ieeg_org_mx/IQBp251nyxlsQK_qGVImHQm8AagZi9egcc7TaFlXFov8kPo?e=rOp9Jw")</f>
        <v>https://ieeg-my.sharepoint.com/:b:/g/personal/transparencia_ieeg_org_mx/IQBp251nyxlsQK_qGVImHQm8AagZi9egcc7TaFlXFov8kPo?e=rOp9Jw</v>
      </c>
      <c r="F77" s="3"/>
      <c r="G77" s="3">
        <v>17121.599999999999</v>
      </c>
      <c r="H77" s="3">
        <v>17121.599999999999</v>
      </c>
      <c r="I77" s="4">
        <v>46107</v>
      </c>
      <c r="J77" s="4">
        <v>46122</v>
      </c>
      <c r="K77" s="7" t="s">
        <v>571</v>
      </c>
      <c r="L77" s="12" t="str">
        <f>HYPERLINK("https://ieeg-my.sharepoint.com/:b:/g/personal/transparencia_ieeg_org_mx/IQArLCVD36gSRINrAr412broAVtBqLAZocPObzPlFSJOTyU?e=zECasY")</f>
        <v>https://ieeg-my.sharepoint.com/:b:/g/personal/transparencia_ieeg_org_mx/IQArLCVD36gSRINrAr412broAVtBqLAZocPObzPlFSJOTyU?e=zECasY</v>
      </c>
    </row>
    <row r="78" spans="1:12" x14ac:dyDescent="0.25">
      <c r="A78" s="3">
        <v>75</v>
      </c>
      <c r="B78" s="4">
        <v>46141</v>
      </c>
      <c r="C78" s="3" t="s">
        <v>572</v>
      </c>
      <c r="D78" s="3" t="s">
        <v>570</v>
      </c>
      <c r="E78" s="12" t="str">
        <f>HYPERLINK("https://ieeg-my.sharepoint.com/:b:/g/personal/transparencia_ieeg_org_mx/IQBm56aSGl9tQ4Oj8Ly3rYcvAT8DkkxqfWoER2dWNi_yuKs?e=CauV04")</f>
        <v>https://ieeg-my.sharepoint.com/:b:/g/personal/transparencia_ieeg_org_mx/IQBm56aSGl9tQ4Oj8Ly3rYcvAT8DkkxqfWoER2dWNi_yuKs?e=CauV04</v>
      </c>
      <c r="F78" s="3"/>
      <c r="G78" s="3">
        <v>34626</v>
      </c>
      <c r="H78" s="3">
        <v>34626</v>
      </c>
      <c r="I78" s="4">
        <v>46141</v>
      </c>
      <c r="J78" s="4">
        <v>46149</v>
      </c>
      <c r="K78" s="7" t="s">
        <v>573</v>
      </c>
      <c r="L78" s="12" t="str">
        <f>HYPERLINK("https://ieeg-my.sharepoint.com/:b:/g/personal/transparencia_ieeg_org_mx/IQA_OxtDdq96T5cX_GwnDDfaAUSMU_RtOXNm_P5eJktcq-w?e=T9opZ2")</f>
        <v>https://ieeg-my.sharepoint.com/:b:/g/personal/transparencia_ieeg_org_mx/IQA_OxtDdq96T5cX_GwnDDfaAUSMU_RtOXNm_P5eJktcq-w?e=T9opZ2</v>
      </c>
    </row>
  </sheetData>
  <hyperlinks>
    <hyperlink ref="E4" r:id="rId1" display="https://ieeg-my.sharepoint.com/:b:/g/personal/transparencia_ieeg_org_mx/IQApmkg5foWUSZAQh8UX1obAARQOn4yhhFbNO93dttdL0dw?e=uSpUQq" xr:uid="{D1F63FBE-AF02-4D52-84E7-73C900E62F52}"/>
    <hyperlink ref="E5" r:id="rId2" display="https://ieeg-my.sharepoint.com/:b:/g/personal/transparencia_ieeg_org_mx/IQAV9QJm_akuTLVQJBmUWWwEAWeylRYikaNkRkoorVB-mfU?e=YIIblI" xr:uid="{566D5D65-9DF1-4470-980F-AE800A8BE2EA}"/>
    <hyperlink ref="E6" r:id="rId3" display="https://ieeg-my.sharepoint.com/:b:/g/personal/transparencia_ieeg_org_mx/IQB-GUS7vUUfTII9N0T-TiSsAV2QHhSIEnm52Ja51kGSAbk?e=KHmLmA" xr:uid="{5F91E378-BF47-4BED-A54C-142312EF08B7}"/>
    <hyperlink ref="E7" r:id="rId4" display="https://ieeg-my.sharepoint.com/:b:/g/personal/transparencia_ieeg_org_mx/IQCh5sirWs-cRr4bWKRgg1oNAamZ1ANubmQ5Lkc8z3xyJgU?e=1R13eN" xr:uid="{65F65E50-CAC7-4509-ACF5-B16D2BB6F79E}"/>
    <hyperlink ref="E8" r:id="rId5" display="https://ieeg-my.sharepoint.com/:b:/g/personal/transparencia_ieeg_org_mx/IQB-QrX0JDj9TIdq4FL6NKbpAQghaUD-RJJoOihHn9SS7HY?e=Qkfgmi " xr:uid="{EA68270A-5463-4750-B3DB-8F8D3B95F20A}"/>
    <hyperlink ref="E9" r:id="rId6" display="https://ieeg-my.sharepoint.com/:b:/g/personal/transparencia_ieeg_org_mx/IQBOa6dBHGFRTJkdWyDH7AElAT6BeHDSfO_XDm3tlV7um0I?e=PctdSF" xr:uid="{F8BB6B4F-9E65-48BC-8E27-3E9799EF210B}"/>
    <hyperlink ref="E10" r:id="rId7" display="https://ieeg-my.sharepoint.com/:b:/g/personal/transparencia_ieeg_org_mx/IQCyyQlvkIn1RKDsqchWusqHARFkqpsFKI66zpsNS6Ln3MY?e=2pruJg" xr:uid="{A63C4473-E50B-495B-8CDB-0733084FA0AF}"/>
    <hyperlink ref="E11" r:id="rId8" display="https://ieeg-my.sharepoint.com/:b:/g/personal/transparencia_ieeg_org_mx/IQCbZPKrUzQaR4rMicQkJrgaAascLjfUp5o3XxQvB7vwG10?e=r0Y5qx" xr:uid="{553DED7A-0DBF-4254-B478-92ADE83D91D9}"/>
    <hyperlink ref="E12" r:id="rId9" display="https://ieeg-my.sharepoint.com/:b:/g/personal/transparencia_ieeg_org_mx/IQCqjslufV3hSq5B6b4tdOhxAYfUeZnsv1rWBYx1PuoKbEI?e=4v5bkq" xr:uid="{5967789B-93DC-4AD3-98E4-BAE236E295AC}"/>
    <hyperlink ref="E13" r:id="rId10" display="https://ieeg-my.sharepoint.com/:b:/g/personal/transparencia_ieeg_org_mx/IQB1zfRB-rQAT5exeWkkLG2GATGAvsy79SQ5vUL74tjx_-Q?e=aJgXSH" xr:uid="{53921BBF-E9CC-492F-B36E-32702422A9CC}"/>
    <hyperlink ref="E14" r:id="rId11" display="https://ieeg-my.sharepoint.com/:b:/g/personal/transparencia_ieeg_org_mx/IQBcuyLNF0tBRZT52to5XBkNAX-JNLY4B9mTRWVwd-QmmnU?e=p2yQqr" xr:uid="{DE576A3D-7160-4D82-AC36-6A1A9B087007}"/>
    <hyperlink ref="E15" r:id="rId12" display="https://ieeg-my.sharepoint.com/:b:/g/personal/transparencia_ieeg_org_mx/IQA01usiuPbaQpIYchlBsT8kAbB4GVAruAT27IFptp3FEC4?e=eu3rf5" xr:uid="{367AC965-22BE-4DB6-A6FF-C6BA91D789B8}"/>
    <hyperlink ref="E16" r:id="rId13" display="https://ieeg-my.sharepoint.com/:b:/g/personal/transparencia_ieeg_org_mx/IQBXEGFxNIQsQKrHuLA_8y1JAaJTcIqA5uPs3Ifk_cNipSs?e=2e48eH" xr:uid="{4D738862-BCC6-470A-ACC0-E28A77AB79E2}"/>
    <hyperlink ref="E17" r:id="rId14" display="https://ieeg-my.sharepoint.com/:b:/g/personal/transparencia_ieeg_org_mx/IQCXzAYprEJgSaMKC5A8krEcAUMT2OvHU5ldamBqARCTdt0?e=cMmGx9" xr:uid="{1E6D096F-0F03-4142-B741-306B731DFCBE}"/>
    <hyperlink ref="E18" r:id="rId15" display="https://ieeg-my.sharepoint.com/:b:/g/personal/transparencia_ieeg_org_mx/IQDbCwfiwUeRRqLFaktuOaPcAS2efFx0l4lg-X35O-8XWbM?e=x0afRb" xr:uid="{131771F9-9F70-4A7B-9542-42943678C0C0}"/>
    <hyperlink ref="E19" r:id="rId16" display="https://ieeg-my.sharepoint.com/:b:/g/personal/transparencia_ieeg_org_mx/IQBQ_ONtZA4BS710g1XbonksAagTA6bcTq1u8trjhAMeAKY?e=ydRdBT" xr:uid="{43267147-2E52-40CE-A898-09EEE20D2C34}"/>
    <hyperlink ref="E20" r:id="rId17" display="https://ieeg-my.sharepoint.com/:b:/g/personal/transparencia_ieeg_org_mx/IQB1hesxYM-lRpJHqWR6dqnDAUXVskaXt5fC4QHpZkPkbZw?e=Ir79ac" xr:uid="{17290280-5542-4BE5-A026-DFB3F5642E48}"/>
    <hyperlink ref="E21" r:id="rId18" display="https://ieeg-my.sharepoint.com/:b:/g/personal/transparencia_ieeg_org_mx/IQA4tpJlZxq_T4J9ZFhQNBrQAQRWRBKuBng-TLQeVXQchYQ?e=u2wJc4" xr:uid="{9DA8D79A-CF79-4E5A-A4A2-1E5DD7EAA740}"/>
    <hyperlink ref="E22" r:id="rId19" display="https://ieeg-my.sharepoint.com/:b:/g/personal/transparencia_ieeg_org_mx/IQAVt1V4YZZzTIlYE6Z1jP43Ae22DQacxGIid38cd3AVchk?e=nKdhud" xr:uid="{F72B81DF-BF88-4C84-B98C-707A9B716FBD}"/>
    <hyperlink ref="E23" r:id="rId20" display="https://ieeg-my.sharepoint.com/:b:/g/personal/transparencia_ieeg_org_mx/IQCk8II0WdvlQa1E7upSmlzjAdrVQcc2K5qXQN95WVB5_xg?e=NvT5la" xr:uid="{0B758877-84DB-44AE-A57A-1E5A4007CC49}"/>
    <hyperlink ref="E24" r:id="rId21" display="https://ieeg-my.sharepoint.com/:b:/g/personal/transparencia_ieeg_org_mx/IQD3RxDg3LK4RquVm9-XcBHsAYgrgw_OcZnb__0iTQdGUAI?e=YfJZvK" xr:uid="{0D33E97C-3140-4EBD-80BA-E252FF252799}"/>
    <hyperlink ref="E25" r:id="rId22" display="https://ieeg-my.sharepoint.com/:b:/g/personal/transparencia_ieeg_org_mx/IQAeBQP6fiFPR4ue3av_gt7uAd2gfjlxbRKCpW12KVUqNds?e=W6UM46" xr:uid="{C58968A2-4F43-4C22-81FC-D5841C3D48FF}"/>
    <hyperlink ref="E26" r:id="rId23" display="https://ieeg-my.sharepoint.com/:b:/g/personal/transparencia_ieeg_org_mx/IQDj4GMvKT6QRKtoc4xN2gjsAZRKZaj95YD_PZiRLuzpFf0?e=gCazUb" xr:uid="{4A33142D-7F82-4A0C-BC6D-EDE3C26AC54A}"/>
    <hyperlink ref="E27" r:id="rId24" display="https://ieeg-my.sharepoint.com/:b:/g/personal/transparencia_ieeg_org_mx/IQAInQxsgy10R5soyJW7xXgNAUD8YWUDziKtdrSjyEzNv1k?e=scoEeY" xr:uid="{8AA066CD-5DF1-4D1C-B551-BCBC668C6508}"/>
    <hyperlink ref="E28" r:id="rId25" display="https://ieeg-my.sharepoint.com/:b:/g/personal/transparencia_ieeg_org_mx/IQA3p11IeN_pTKR_vQ6vWWpwAc6J13bCjXFzbS-ZHxJXPGM?e=gRZOnm" xr:uid="{C348D4C5-B1F9-495D-B3FB-D2292FF1D5B4}"/>
    <hyperlink ref="E29" r:id="rId26" display="https://ieeg-my.sharepoint.com/:b:/g/personal/transparencia_ieeg_org_mx/IQCcV2H96gQ4TLNwnImxzyZpAXNO-yHXL69riNTfWUyQqx4?e=jS1l0f" xr:uid="{02B51967-C6C3-46D8-85F1-6AC52D7BA215}"/>
    <hyperlink ref="E30" r:id="rId27" display="https://ieeg-my.sharepoint.com/:b:/g/personal/transparencia_ieeg_org_mx/IQCw80an4XizSbg1rLuAvHS-AYDoBjX59pjpRUsCOPweiDg?e=8auNWg" xr:uid="{DC8A5926-443D-4788-91DE-DA2A33EC4C1B}"/>
    <hyperlink ref="E31" r:id="rId28" display="https://ieeg-my.sharepoint.com/:b:/g/personal/transparencia_ieeg_org_mx/IQCGc3zDUumUTK1tzgBeeJBRAWfboSAs2HpxdcyD36h-hoM?e=9CaL3n" xr:uid="{27DBE6B6-2123-4C7D-8AC4-39BE5CB339EB}"/>
    <hyperlink ref="E32" r:id="rId29" display="https://ieeg-my.sharepoint.com/:b:/g/personal/transparencia_ieeg_org_mx/IQCTNIczM6lhS6F1X_MyYVi0AfOHTC5On4BdPWB1-VGIRJc?e=dwp4jf" xr:uid="{291E3425-D802-4ADA-8191-8E1CAF0B3EC9}"/>
    <hyperlink ref="E33" r:id="rId30" display="https://ieeg-my.sharepoint.com/:b:/g/personal/transparencia_ieeg_org_mx/IQAc6nthVIlPR6uVPJX4wcHfAVtKzVAqAbUqWbmh9MuZ9f8?e=4bHYJp" xr:uid="{D78741D6-2C78-4290-B41D-6F4D8A0E1EC9}"/>
    <hyperlink ref="E34" r:id="rId31" display="https://ieeg-my.sharepoint.com/:b:/g/personal/transparencia_ieeg_org_mx/IQAlKP7NIrcARZvjG1EQc1cbAQ3r6yJUvfNrY0LFBcqP1U0?e=Vt5Qod" xr:uid="{14AAE76D-CFDF-433C-B1B0-348A8610E88C}"/>
    <hyperlink ref="E35" r:id="rId32" display="https://ieeg-my.sharepoint.com/:b:/g/personal/transparencia_ieeg_org_mx/IQBrawa0JAjASaeN5axaFAh_ARyW5mTYYEachPGtOXFx-aE?e=2Apv2r" xr:uid="{5B74856C-90D5-41F4-AE87-DE2DB30CD95B}"/>
    <hyperlink ref="E36" r:id="rId33" display="https://ieeg-my.sharepoint.com/:b:/g/personal/transparencia_ieeg_org_mx/IQBcQvUlbsIqSIokBrXV26cTAThwGKCX8vIO6D0l_9rRn94?e=lbkYB9" xr:uid="{61E05679-4BDF-4825-822B-B8A7DAC48AB0}"/>
    <hyperlink ref="E37" r:id="rId34" display="https://ieeg-my.sharepoint.com/:b:/g/personal/transparencia_ieeg_org_mx/IQDwNG-SzKeRRLEcLXgkX4sEAYMrpwFuT2OUgsS-Ylfo4pQ?e=cKdp6E" xr:uid="{06132AA1-6D55-4664-868A-49104A1E63BC}"/>
    <hyperlink ref="E38" r:id="rId35" display="https://ieeg-my.sharepoint.com/:b:/g/personal/transparencia_ieeg_org_mx/IQDl76blZF9jTpDMaie4SGzDAfzT60IVuIlaPLhXcgzaQzg?e=4b15la" xr:uid="{7817D827-AD5E-4D5E-8B29-D18BDBE30022}"/>
    <hyperlink ref="E39" r:id="rId36" display="https://ieeg-my.sharepoint.com/:b:/g/personal/transparencia_ieeg_org_mx/IQDSJprn4Qv9QZERgPd3jE-fAatZkODqAjG-tH6t4Tr-sQ8?e=cgoHTS" xr:uid="{E6C62153-0F45-4168-91ED-4A33718DDB56}"/>
    <hyperlink ref="E40" r:id="rId37" display="https://ieeg-my.sharepoint.com/:b:/g/personal/transparencia_ieeg_org_mx/IQCl-VzOOOODTrYJ6KPsBGUnAb7tHK96zL5c7iYX5M2XuBA?e=ZtFDmv" xr:uid="{B676E7EF-6958-4D37-9081-2FD80718359D}"/>
    <hyperlink ref="E41" r:id="rId38" display="https://ieeg-my.sharepoint.com/:b:/g/personal/transparencia_ieeg_org_mx/IQDfuYF0KT1-SZWcFUKBIpiMAWOzraGmqw9rgoUPTCNsjSg?e=ZOIeLj" xr:uid="{6BA67176-10A9-4B6E-B363-E18EDA4CEB73}"/>
    <hyperlink ref="E42" r:id="rId39" display="https://ieeg-my.sharepoint.com/:b:/g/personal/transparencia_ieeg_org_mx/IQASmDC0-Ot1SpbpQsD3LC-9AVqBdzvtDioGshgox608Ddk?e=K17Bll" xr:uid="{67F5CCC3-BC17-4C0A-9730-607922181CE4}"/>
    <hyperlink ref="E43" r:id="rId40" display="https://ieeg-my.sharepoint.com/:b:/g/personal/transparencia_ieeg_org_mx/IQDy8VjbbhFVRr11cJ-WW21zAeN878N8RzLeYZvAe7N88EQ?e=4uNTtd" xr:uid="{114FBA31-33C9-4F5B-BE7C-7B90FF47FF0A}"/>
    <hyperlink ref="E44" r:id="rId41" display="https://ieeg-my.sharepoint.com/:b:/g/personal/transparencia_ieeg_org_mx/IQBFv0ed6q-1TaeAbklGUeAFAX4tqXb6Uv4jjcRMAZ68Nus?e=vPbkXB" xr:uid="{74D4BF94-2F81-4EBE-97B1-99A5EDD91126}"/>
    <hyperlink ref="E45" r:id="rId42" display="https://ieeg-my.sharepoint.com/:b:/g/personal/transparencia_ieeg_org_mx/IQC-T-DzH0VJRbAunfjZOw17AW0DKJJPCvdS3Q3QuEfOVyE?e=UhToMm" xr:uid="{7BB13918-C026-4CC8-A2EA-39E92CE2A022}"/>
    <hyperlink ref="E46" r:id="rId43" display="https://ieeg-my.sharepoint.com/:b:/g/personal/transparencia_ieeg_org_mx/IQDbuyGtpA-JQb38UcQB4ALYAQRDdyy6r1tYRuYDzK6rODI?e=mhwo7f" xr:uid="{91016C76-B861-4539-9866-E33BEDCB4C85}"/>
    <hyperlink ref="E47" r:id="rId44" display="https://ieeg-my.sharepoint.com/:b:/g/personal/transparencia_ieeg_org_mx/IQDhZr6kgIyRRIT9OySVTEXLAbdAJ97Uo-kFIDHXvZ9MmFk?e=5Z7pS0" xr:uid="{F23157D6-A128-430A-B639-ED3FE3E5F1E8}"/>
    <hyperlink ref="E48" r:id="rId45" display="https://ieeg-my.sharepoint.com/:b:/g/personal/transparencia_ieeg_org_mx/IQASKGbOj2DcRqM0HxpJNlRjAZ17LluJ5MIayk9ldF1Cg8U?e=MbIZL3" xr:uid="{403AE173-A5CE-4D0A-9040-E01793814C31}"/>
    <hyperlink ref="E49" r:id="rId46" display="https://ieeg-my.sharepoint.com/:b:/g/personal/transparencia_ieeg_org_mx/IQARI5ubE8e5Qrhzj2_eDgKCATCHuDNs4P0DTbNBIEFWokc?e=sC7IAZ" xr:uid="{A6C2DDE3-9A62-4125-9290-7F8C17555CB0}"/>
    <hyperlink ref="E50" r:id="rId47" display="https://ieeg-my.sharepoint.com/:b:/g/personal/transparencia_ieeg_org_mx/IQCNCaR4QA8FQIVWVd7gvWMGAVik6o1yiXGOV2rXIZuvqls?e=EDLg0m" xr:uid="{91F750A0-FCE7-44B1-BE13-6C2943D49969}"/>
    <hyperlink ref="E51" r:id="rId48" display="https://ieeg-my.sharepoint.com/:b:/g/personal/transparencia_ieeg_org_mx/IQC3DcXoZilyTbbX2Xm57BHsAaLHwJm_PBZYMa_A8OSwNPU?e=DcFYrI" xr:uid="{61AE56A5-9681-45FF-AAAA-46A02A26849B}"/>
    <hyperlink ref="E52" r:id="rId49" display="https://ieeg-my.sharepoint.com/:b:/g/personal/transparencia_ieeg_org_mx/IQDPTlcWpr8TSLXjPYko4nnHAdvdkSbdicmKMyJpvWj8Gb8?e=ZM062c" xr:uid="{140A4DFC-93A0-4645-B2BB-F9940039953F}"/>
    <hyperlink ref="E53" r:id="rId50" display="https://ieeg-my.sharepoint.com/:b:/g/personal/transparencia_ieeg_org_mx/IQDh6pQQ8EYOTqVjEjX8qjujAQk7OxoFfMavAgmEdtR3i_s?e=FDsZdm" xr:uid="{7D0FF26A-1192-4ACF-AEBA-2794ECF01AB5}"/>
    <hyperlink ref="E54" r:id="rId51" display="https://ieeg-my.sharepoint.com/:b:/g/personal/transparencia_ieeg_org_mx/IQD616PhTbvVSbqLiB7ZtqP6AVyxj5tKDcCw8oJWBdlvS1Q?e=BQIL71" xr:uid="{561B2424-22E4-482B-93B9-CFF02EB1A8A4}"/>
    <hyperlink ref="E55" r:id="rId52" display="https://ieeg-my.sharepoint.com/:b:/g/personal/transparencia_ieeg_org_mx/IQAQ_3WI4jTbT4h32nTHs25_AbGUPbeuhJw0K4XnhimRpcA?e=4na52n" xr:uid="{D39282AC-9D0A-4E3D-B998-DF1B84871B2F}"/>
    <hyperlink ref="E56" r:id="rId53" display="https://ieeg-my.sharepoint.com/:b:/g/personal/transparencia_ieeg_org_mx/IQCfMD4DfHQuQZ8hEMUDAtgCAZ858AqOnJkyG7NTCpmCQ5o?e=laqT1k" xr:uid="{EC657D41-8672-4F2E-BA0C-CDEBC0B82BCF}"/>
    <hyperlink ref="E57" r:id="rId54" display="https://ieeg-my.sharepoint.com/:b:/g/personal/transparencia_ieeg_org_mx/IQBYGcd2ZO5-RIb_7XhZe9dKAVqiVeMVMviLENZjOVHN7j4?e=1aKmdd" xr:uid="{A9D899E1-2317-4555-87E6-D9975B3D8BCD}"/>
    <hyperlink ref="E58" r:id="rId55" display="https://ieeg-my.sharepoint.com/:b:/g/personal/transparencia_ieeg_org_mx/IQCqy52eoYOBSJYg5zgXQF7_AZ3JY-e1C_tvzrm4AG7Pyqs?e=iJYTMC" xr:uid="{942EDE51-56AA-4835-A4C7-3D4129DF676C}"/>
    <hyperlink ref="E59" r:id="rId56" display="https://ieeg-my.sharepoint.com/:b:/g/personal/transparencia_ieeg_org_mx/IQD9mO9RbRRNSIIgthMamoYwAb1ijY8zo5Fg3uB6orKneh0?e=8IwSRO" xr:uid="{CB73A43D-EB3C-414B-AA97-6A49AEE10786}"/>
    <hyperlink ref="E60" r:id="rId57" display="https://ieeg-my.sharepoint.com/:b:/g/personal/transparencia_ieeg_org_mx/IQAxfJhheqDXRKZ3vTxCCHDyAQVtfXzUtFmNQapqUqkYjkM?e=RQTJD0" xr:uid="{662FBFED-BDE9-4634-9A58-C118BAF64064}"/>
    <hyperlink ref="E61" r:id="rId58" display="https://ieeg-my.sharepoint.com/:b:/g/personal/transparencia_ieeg_org_mx/IQBDNbOPp-ceT7YmYytYbI9dATFF-uGgabQsH5CliUoadHc?e=UhRNoM" xr:uid="{931E2741-761D-49F9-BD25-AFB236BC4A47}"/>
    <hyperlink ref="E62" r:id="rId59" display="https://ieeg-my.sharepoint.com/:b:/g/personal/transparencia_ieeg_org_mx/IQBV3ZgFeMC1TZEgQwSkOw-nAe2BFG63LXR8n6bM7gqlUpQ?e=7E0go1" xr:uid="{9DB2BA60-4C9C-45B5-A517-822319CDA784}"/>
    <hyperlink ref="E63" r:id="rId60" display="https://ieeg-my.sharepoint.com/:b:/g/personal/transparencia_ieeg_org_mx/IQCJWqU2kGzBT7-XC3UVQQMsAS_ApG3Tu1LFR1MtdxP52l0?e=BJ2p7e" xr:uid="{3F4EF98E-94A6-46AB-843E-D0CDB347214C}"/>
    <hyperlink ref="E64" r:id="rId61" display="https://ieeg-my.sharepoint.com/:b:/g/personal/transparencia_ieeg_org_mx/IQDSB4OEJrdcSa435HtYuV-9AS_HoLUTevUPoLu1jj66aHc?e=KJgUmr" xr:uid="{2201941C-0294-40AE-B423-C14FFD84D661}"/>
    <hyperlink ref="E65" r:id="rId62" display="https://ieeg-my.sharepoint.com/:b:/g/personal/transparencia_ieeg_org_mx/IQCeZPE6_7xaTLiKaeqq_9VdAUeAbZvTRL5kjh1gtVZTv-I?e=4MMVyt" xr:uid="{A9566D50-07CB-4C3F-8CE1-670D6B0631B8}"/>
    <hyperlink ref="E66" r:id="rId63" display="https://ieeg-my.sharepoint.com/:b:/g/personal/transparencia_ieeg_org_mx/IQCUGPVskzfWRaSufZwtaU7UAaxAHOztJtrU2jdqKJQmhBs?e=eBeIek" xr:uid="{3CD83B77-C000-4EAE-9171-4B83B4E4C9E3}"/>
    <hyperlink ref="E67" r:id="rId64" display="https://ieeg-my.sharepoint.com/:b:/g/personal/transparencia_ieeg_org_mx/IQCXG7DFIjnvTI4F3phsmSbNAajjvm9sEui3qKD2ppE0244?e=fmZCyq" xr:uid="{3EEE5876-DEDF-4D6F-803F-7413B952A4A9}"/>
    <hyperlink ref="E68" r:id="rId65" display="https://ieeg-my.sharepoint.com/:b:/g/personal/transparencia_ieeg_org_mx/IQBy41mZ8v0OTZXAhTDOkIZOAcxGGo4OpaFXetHzONauirI?e=ZAPO9E" xr:uid="{E0964C16-DA43-4F4D-AEAB-224DCE2BA547}"/>
    <hyperlink ref="E70" r:id="rId66" display="https://ieeg-my.sharepoint.com/:b:/g/personal/transparencia_ieeg_org_mx/IQDclrHPWM_BRbnbucinIbsFAYkOsCmdtb3HItNyDUwskyw?e=OG0EK6" xr:uid="{802A1095-EFF2-4964-9A11-A35873F00CFD}"/>
    <hyperlink ref="E71" r:id="rId67" display="https://ieeg-my.sharepoint.com/:b:/g/personal/transparencia_ieeg_org_mx/IQANwppjYIQeQ55tXvja9PffAY_DtwayKWEoxFqos47bHl0?e=l9gEoX" xr:uid="{ED14BA04-1CA7-432F-AC93-F02B4931AA4F}"/>
    <hyperlink ref="E72" r:id="rId68" display="https://ieeg-my.sharepoint.com/:b:/g/personal/transparencia_ieeg_org_mx/IQCosmVwyEWKRYxQjbQ0BgjMAZaOp0uyOHH15sXkBTCPzcA?e=D4De2L" xr:uid="{BEC76B16-6032-4E7A-9D39-D6714E7CF7D2}"/>
    <hyperlink ref="E73" r:id="rId69" display="https://ieeg-my.sharepoint.com/:b:/g/personal/transparencia_ieeg_org_mx/IQCZhqaG5oxJTZTmzoABYEr6AcHf7QgBxCZgH1Dy1tvjtNU?e=plG9oA" xr:uid="{9BA5E88F-BF4A-422B-8EF0-56172EA73964}"/>
    <hyperlink ref="E74" r:id="rId70" display="https://ieeg-my.sharepoint.com/:b:/g/personal/transparencia_ieeg_org_mx/IQC3Z-dAcMHFTrept8PmU1w7AelU1InmlNtkQ_fF97ExiV8?e=HHwzb9" xr:uid="{18A2B518-9233-4958-B8EC-756FB143A84F}"/>
    <hyperlink ref="E75" r:id="rId71" display="https://ieeg-my.sharepoint.com/:b:/g/personal/transparencia_ieeg_org_mx/IQA4phhNMGa9TYj84Ydf3GEmAaheR35cNc_0sEti8q5hhgc?e=uXNBfz" xr:uid="{C4136950-24A5-4049-A3FF-4270FF4AC49A}"/>
    <hyperlink ref="E76" r:id="rId72" display="https://ieeg-my.sharepoint.com/:b:/g/personal/transparencia_ieeg_org_mx/IQC9FNQgL4srRImXens-_74xAVYEC2IbwmFXHhsXKsdelOw?e=LXfWdy" xr:uid="{0626555D-7BE1-4D07-9B1E-D80DD224AF68}"/>
    <hyperlink ref="E77" r:id="rId73" display="https://ieeg-my.sharepoint.com/:b:/g/personal/transparencia_ieeg_org_mx/IQBp251nyxlsQK_qGVImHQm8AagZi9egcc7TaFlXFov8kPo?e=rOp9Jw" xr:uid="{16BFC908-EFE8-4C2E-AECA-28AD501EDE81}"/>
    <hyperlink ref="E78" r:id="rId74" display="https://ieeg-my.sharepoint.com/:b:/g/personal/transparencia_ieeg_org_mx/IQBm56aSGl9tQ4Oj8Ly3rYcvAT8DkkxqfWoER2dWNi_yuKs?e=CauV04" xr:uid="{E54D082A-4128-4113-9526-F3743DF92420}"/>
    <hyperlink ref="E69" r:id="rId75" display="https://ieeg-my.sharepoint.com/:b:/g/personal/transparencia_ieeg_org_mx/IQD_awXLeUlpQrTfxiBwJbzIAeqWIakRgoJ3dFroixtjhwc?e=QaulNm" xr:uid="{84D31484-B792-4746-B721-B50BCFE74C8D}"/>
    <hyperlink ref="L4" r:id="rId76" display="https://ieeg-my.sharepoint.com/:b:/g/personal/transparencia_ieeg_org_mx/IQAduiGKFQgzQK4IEdfqDIt6AZmbAC8ArE92bFqNATdNbc8?e=3LF8eI" xr:uid="{A3A09E08-59A1-4B69-B905-54ACB1751C93}"/>
    <hyperlink ref="L5" r:id="rId77" display="https://ieeg-my.sharepoint.com/:b:/g/personal/transparencia_ieeg_org_mx/IQAJ_5f7HhRiSpcoS722OR1VAXGL7ummH2SpUEL0Um_Wj8g?e=bN6pw1" xr:uid="{98415D38-CFB7-427B-9847-E3418EDB8946}"/>
    <hyperlink ref="L6" r:id="rId78" display="https://ieeg-my.sharepoint.com/:b:/g/personal/transparencia_ieeg_org_mx/IQCkqXM5yDw-SrLtEHPEsdyNAXwdrWLDAJdtaQCRnG4yNIM?e=mNtoA8" xr:uid="{1972F84A-313D-4523-B5C8-4D76A8D56E3D}"/>
    <hyperlink ref="L7" r:id="rId79" display="https://ieeg-my.sharepoint.com/:b:/g/personal/transparencia_ieeg_org_mx/IQD53Rs7feRiS5lAzRZnjB0hASI6XRx8uES_N2n2OIPGY8E?e=OICTwp" xr:uid="{281B01EB-CA30-49C2-BA41-F74DD268199E}"/>
    <hyperlink ref="L8" r:id="rId80" display="https://ieeg-my.sharepoint.com/:b:/g/personal/transparencia_ieeg_org_mx/IQDPoxs1e5hxQ4BjgEoEbXOJAU8GFHxcOOaJoQctNlMFEDU?e=kkb7VQ" xr:uid="{60ACFD0E-68C5-4C64-92C6-2577B4AC4B0E}"/>
    <hyperlink ref="L9" r:id="rId81" display="https://ieeg-my.sharepoint.com/:b:/g/personal/transparencia_ieeg_org_mx/IQC32rwvBflvTaSsNrIzOxjlAZdRjOHNvuJgExHRFvF1szk?e=n3wDOB" xr:uid="{F49FB834-A62C-4BAE-BAFA-BA720E330B29}"/>
    <hyperlink ref="L10" r:id="rId82" display="https://ieeg-my.sharepoint.com/:b:/g/personal/transparencia_ieeg_org_mx/IQAq7ag-hxIgTaad4sdX_vwhAU8Bxmk9UD_zMd8o2AOSekc?e=cXdlmc " xr:uid="{D3B7987A-DCBC-4F3C-9EAB-15BE4CB1805F}"/>
    <hyperlink ref="L11" r:id="rId83" display="https://ieeg-my.sharepoint.com/:b:/g/personal/transparencia_ieeg_org_mx/IQCHXwcqGBfbRZt2J-ZfW4tbAeoRLYlYKaxQRRGg8_etE6o?e=ch5PrA" xr:uid="{CF311C12-9E97-42A3-BD41-8E5ECA3B840B}"/>
    <hyperlink ref="L12" r:id="rId84" display="https://ieeg-my.sharepoint.com/:b:/g/personal/transparencia_ieeg_org_mx/IQAH3O-QZmfAR6gi5Umb71pnAbqePFddFsWMpkuVOAKqre0?e=1dQE6D " xr:uid="{9F936D34-EB8D-4B2C-AB8B-F4CB5AE4A374}"/>
    <hyperlink ref="L13" r:id="rId85" display="https://ieeg-my.sharepoint.com/:b:/g/personal/transparencia_ieeg_org_mx/IQA7hKS4B8aZTrf4XiaP3TB7ASu8u7YGdgNF5v3MRgY_QUc?e=JV1a0V" xr:uid="{8038C8C7-CEED-42EE-B5C6-32B5DF462D60}"/>
    <hyperlink ref="L14" r:id="rId86" display="https://ieeg-my.sharepoint.com/:b:/g/personal/transparencia_ieeg_org_mx/IQDaFZy71NAST4tRM-IhCS13AelbSaXCxC0SHj4GnXtbyYQ?e=z3d3Iu" xr:uid="{8148BDDF-E954-4073-8A8D-022DFE843E9B}"/>
    <hyperlink ref="L15" r:id="rId87" display="https://ieeg-my.sharepoint.com/:b:/g/personal/transparencia_ieeg_org_mx/IQDLlzDBCmb6T5c4LWd6I07uATdYpCSoy-XsUR7daz4vBOU?e=7Xcwiu" xr:uid="{5D90B28E-4C7A-4CF0-8454-AFD835BF7FBC}"/>
    <hyperlink ref="L16" r:id="rId88" display="https://ieeg-my.sharepoint.com/:b:/g/personal/transparencia_ieeg_org_mx/IQB7K9SfzmRZS6IwC5CsU37TAZLfrVZFQh9f6gcXkeVpKx4?e=7NtBJI" xr:uid="{8B237280-3390-472F-98B0-59CC3D09EF91}"/>
    <hyperlink ref="L17" r:id="rId89" display="https://ieeg-my.sharepoint.com/:b:/g/personal/transparencia_ieeg_org_mx/IQB0JxbVNL8ITayMIx6zYG5qARknr3Xwt-31vHFLa8JlTvY?e=PH2C3J" xr:uid="{E248F818-563A-4E3B-8E12-18AC0AD13BE8}"/>
    <hyperlink ref="L18" r:id="rId90" display="https://ieeg-my.sharepoint.com/:b:/g/personal/transparencia_ieeg_org_mx/IQC2kcosBSuSQKIddDYgPK4mAV-v_oC7BToRaA8Z5_vf72E?e=gYiCm8" xr:uid="{16BE07CB-1296-434B-8F9B-C2F9AD5A6603}"/>
    <hyperlink ref="L19" r:id="rId91" display="https://ieeg-my.sharepoint.com/:b:/g/personal/transparencia_ieeg_org_mx/IQD4ZZC_mIpVRqFcHGQVHzGVAYQkQJnQbMvu4VJhApBa_Qg?e=DnCsvR" xr:uid="{ED84B55D-118E-442D-A797-6232F59EAFF8}"/>
    <hyperlink ref="L20" r:id="rId92" display="https://ieeg-my.sharepoint.com/:b:/g/personal/transparencia_ieeg_org_mx/IQBXrdkH6ogUTrMVdMtppqNeAf5Ato2jNasne9-dmgDjjbI?e=oeKXEA" xr:uid="{913D2587-2BAF-45DA-B3DF-E9784EC362E8}"/>
    <hyperlink ref="L21" r:id="rId93" display="https://ieeg-my.sharepoint.com/:b:/g/personal/transparencia_ieeg_org_mx/IQAEMIj3nVVPT6jFWB7ULffWAbRbJ7Xs8yAWIwNmA3vrLPE?e=kc19Cn" xr:uid="{B812A941-36FA-485E-BD46-7DA5A13CF3B4}"/>
    <hyperlink ref="L22" r:id="rId94" display="https://ieeg-my.sharepoint.com/:b:/g/personal/transparencia_ieeg_org_mx/IQCTEsGVu2bHR5-kgvHOfhJwAVLUtv9HQhdFOG3ODlRvLCA?e=CUPPFW" xr:uid="{55C39690-F513-4284-8097-84E87C2DB64F}"/>
    <hyperlink ref="L23" r:id="rId95" display="https://ieeg-my.sharepoint.com/:b:/g/personal/transparencia_ieeg_org_mx/IQA_Vew_iqVZSbCoA2TnoHGAAcWGWypGDHj4FuBL_IsB-Ss?e=ZoKWJK" xr:uid="{EBA94EC0-EB47-4022-86A0-89EE1A5FA0DE}"/>
    <hyperlink ref="L24" r:id="rId96" display="https://ieeg-my.sharepoint.com/:b:/g/personal/transparencia_ieeg_org_mx/IQDYd2iRwzz_TqRwYGm62ClGAct2rODL83m8BhX4XMo1Qos?e=ocH3BA" xr:uid="{A123EDB6-9825-4854-8D1E-49A73DE73862}"/>
    <hyperlink ref="L25" r:id="rId97" display="https://ieeg-my.sharepoint.com/:b:/g/personal/transparencia_ieeg_org_mx/IQAAQVf5ErnmRKr1sWAYJBIWATU9z4dwq-al6cpPlcDPrCk?e=YBgZYL" xr:uid="{F4BFD4CD-725F-4693-BC35-D94E8F4F06A0}"/>
    <hyperlink ref="L26" r:id="rId98" display="https://ieeg-my.sharepoint.com/:b:/g/personal/transparencia_ieeg_org_mx/IQBpU8bOBvTWQrmzlqMdFmcHAeNNsiSz52Y6KQYm-Yi3aRA?e=g180iQ" xr:uid="{48CB9F24-816B-426F-A7B5-DECE1ABD0472}"/>
    <hyperlink ref="L27" r:id="rId99" display="https://ieeg-my.sharepoint.com/:b:/g/personal/transparencia_ieeg_org_mx/IQA0OVZg5CpUTLYOEHlKKEVHAVfm09BrSkbVvsSbKgk56JU?e=fhjeze" xr:uid="{10A54164-9C74-4F41-8288-E8E82107404A}"/>
    <hyperlink ref="L28" r:id="rId100" display="https://ieeg-my.sharepoint.com/:b:/g/personal/transparencia_ieeg_org_mx/IQABPaQH1P4GTINMrI5t192uAU_JwzPnD8CLbUQTxW7kzQ8?e=XmSn8s" xr:uid="{07C7F509-A35E-4300-A1BC-09B3339FB342}"/>
    <hyperlink ref="L29" r:id="rId101" display="https://ieeg-my.sharepoint.com/:b:/g/personal/transparencia_ieeg_org_mx/IQAGXfcAPL_ZR4_tdWpRDNlbAdL4Hu-ZQf_xozuGuv0tNjE?e=ezrs7g" xr:uid="{11889874-9B54-4FA4-AE3F-591C785507A4}"/>
    <hyperlink ref="L30" r:id="rId102" display="https://ieeg-my.sharepoint.com/:b:/g/personal/transparencia_ieeg_org_mx/IQB3W4SEZ6hVRI1F_o70YiQoAcM9sMz5BtsKL03lSkpm-TQ?e=NOvMrJ" xr:uid="{77A1511C-A897-4EB6-B5FF-C13A5C928631}"/>
    <hyperlink ref="L31" r:id="rId103" display="https://ieeg-my.sharepoint.com/:b:/g/personal/transparencia_ieeg_org_mx/IQAc0FY8r4CERYx-DuQlS312AViLRq0XA7O1wva0NL9pVos?e=NA0YWH" xr:uid="{2E0C8587-F516-4407-BF0C-424273ADCEA5}"/>
    <hyperlink ref="L32" r:id="rId104" display="https://ieeg-my.sharepoint.com/:b:/g/personal/transparencia_ieeg_org_mx/IQDFMUFGk91lTKXTI4zdoX5-AeNgZ11CbCK36ES0GeSigZc?e=XBWxda" xr:uid="{F5EE05A5-422D-49A2-8741-62FCC2C991B7}"/>
    <hyperlink ref="L33" r:id="rId105" display="https://ieeg-my.sharepoint.com/:b:/g/personal/transparencia_ieeg_org_mx/IQCez3pewlOjS7Dg_j8jhVL0AfD_HpprnaoVPh2RnvLaCT4?e=X5w7BV" xr:uid="{ADDA94C3-3C24-445A-BD77-1F8BCEA386F3}"/>
    <hyperlink ref="L34" r:id="rId106" display="https://ieeg-my.sharepoint.com/:b:/g/personal/transparencia_ieeg_org_mx/IQCITAoobGlOQZINciBAMtr1AUzFpg_W2BhtimZ4-mPiiRU?e=uYSm44" xr:uid="{5A2D08F2-575B-4DC0-8FB2-701C006E956D}"/>
    <hyperlink ref="L35" r:id="rId107" display="https://ieeg-my.sharepoint.com/:b:/g/personal/transparencia_ieeg_org_mx/IQAIdGhwG8AyQbKLu4-xSDo1Ac5Hnj_l8yIag97DRa3BgcI?e=B7D2qR" xr:uid="{017FD104-554B-4770-BD44-1CA24C379532}"/>
    <hyperlink ref="L36" r:id="rId108" display="https://ieeg-my.sharepoint.com/:b:/g/personal/transparencia_ieeg_org_mx/IQCUCQPGFE33T4HTeZENmn_FAe3XAAL8FNP9kM-o4ItHDNo?e=tY3Joa" xr:uid="{514D98A0-46B3-4090-9121-E8AB8B5E8639}"/>
    <hyperlink ref="L37" r:id="rId109" display="https://ieeg-my.sharepoint.com/:b:/g/personal/transparencia_ieeg_org_mx/IQBrpaB8aYCLTLyFhWCscXW3AUu7fGadqC6fIPkpZKRQ_Kg?e=mJDIh3" xr:uid="{16880741-F617-4ACD-9030-B9E816A5CA58}"/>
    <hyperlink ref="L38" r:id="rId110" display="https://ieeg-my.sharepoint.com/:b:/g/personal/transparencia_ieeg_org_mx/IQBBnmHQvqjASoeFLkwWNO1nAbMEFiOaESZxPsxOBn2EjHI?e=JIWNi3" xr:uid="{BC4632A5-1E5D-449D-88A0-DB42908D5FC2}"/>
    <hyperlink ref="L39" r:id="rId111" display="https://ieeg-my.sharepoint.com/:b:/g/personal/transparencia_ieeg_org_mx/IQA6-O497bDgRrVTkR5_LJ83AYnLXpBb-zwN3vJsASS0Jj8?e=eKJz3D" xr:uid="{65012D98-7C81-4A48-A299-A1C8273E385B}"/>
    <hyperlink ref="L40" r:id="rId112" display="https://ieeg-my.sharepoint.com/:b:/g/personal/transparencia_ieeg_org_mx/IQAEyb9bUwJHR6fTk4nZukQfAfeqyKvNTnSCmsRq2RRI_fI?e=MPWXpE" xr:uid="{7562BAF4-B80A-4B53-B721-916B3A61C4E8}"/>
    <hyperlink ref="L41" r:id="rId113" display="https://ieeg-my.sharepoint.com/:b:/g/personal/transparencia_ieeg_org_mx/IQB2JkY-Btq5S788g6WbATePAS0_RY7QvwsGNe6Y5uxxJjk?e=8df4ju" xr:uid="{C9A5612E-5EE5-4511-875D-C5C659A0B09C}"/>
    <hyperlink ref="L42" r:id="rId114" display="https://ieeg-my.sharepoint.com/:b:/g/personal/transparencia_ieeg_org_mx/IQCyZFfJC4UGR6obUFs6U7P8AWeW-bRmiUeu4wWolgZONHE?e=gaAiVD" xr:uid="{6B8EF124-7E18-4068-841D-D409FD8DC643}"/>
    <hyperlink ref="L43" r:id="rId115" display="https://ieeg-my.sharepoint.com/:b:/g/personal/transparencia_ieeg_org_mx/IQBZCl2ykkzjQ4hKNrQTmqNzAZHvNQqQrIPsMLbRZVHWzg4?e=Ip1k8w" xr:uid="{0FC6A8AA-83B7-4C65-81B6-BC2A515CC708}"/>
    <hyperlink ref="L44" r:id="rId116" display="https://ieeg-my.sharepoint.com/:b:/g/personal/transparencia_ieeg_org_mx/IQBULLD4jFyaSLVAhHwFJj0IAYozxq-Nx0WTtIxbecnkzBg?e=5fmOxL" xr:uid="{6652FCFE-FD5F-42A0-AF15-7D957FE879A5}"/>
    <hyperlink ref="L45" r:id="rId117" display="https://ieeg-my.sharepoint.com/:b:/g/personal/transparencia_ieeg_org_mx/IQCPKjWtCerSSbZoEjehgNmOAR-IokUTVpSTYtMh1NS_bQs?e=pjHpz2" xr:uid="{4523EED3-C306-440B-A960-7B08C72C33AE}"/>
    <hyperlink ref="L46" r:id="rId118" display="https://ieeg-my.sharepoint.com/:b:/g/personal/transparencia_ieeg_org_mx/IQDtRFb0MV72Q7afWflaE6BqAW4yJ7fsZQ-_tue0s70IHj8?e=Dx1lmH" xr:uid="{8AF66747-FF8B-402B-B96A-B4C2BF07A45C}"/>
    <hyperlink ref="L47" r:id="rId119" display="https://ieeg-my.sharepoint.com/:b:/g/personal/transparencia_ieeg_org_mx/IQAW9qg3t4h6Srg4BR64jrJjAcjhzMrSkUYPAP2oQ3tgF8s?e=brx1AS" xr:uid="{03D2BA80-7174-4CCC-BCDA-8DAF79029DCD}"/>
    <hyperlink ref="L48" r:id="rId120" display="https://ieeg-my.sharepoint.com/:b:/g/personal/transparencia_ieeg_org_mx/IQBk4LWfxW_SR7xwVHjh7yhsAXO2XU4MtJL1ZEa__PVaT-0?e=jPIcOd" xr:uid="{0BDE3049-BD76-417B-B2ED-FFBC9517EB7D}"/>
    <hyperlink ref="L49" r:id="rId121" display="https://ieeg-my.sharepoint.com/:b:/g/personal/transparencia_ieeg_org_mx/IQD8K65vbpLwQ71JkF9BNxrGAQuSl0BjdY4MwID7XGecO9w?e=eBpE2v" xr:uid="{0BC4696E-97BF-4939-A678-DE287955F7FD}"/>
    <hyperlink ref="L50" r:id="rId122" display="https://ieeg-my.sharepoint.com/:b:/g/personal/transparencia_ieeg_org_mx/IQDtXl3iZdxEQpO-7p5puVwmAdQ42Q_2boONLv5Ad9O5Lu0?e=gRWXFA" xr:uid="{0F7D5D89-7B93-40A2-93FC-5CDB0CB69A98}"/>
    <hyperlink ref="L51" r:id="rId123" display="https://ieeg-my.sharepoint.com/:b:/g/personal/transparencia_ieeg_org_mx/IQDHQd8_RXXBRrxhqPY83c_YARUeZuvM9CQXPoxBoTLLEb4?e=Ye9fWe" xr:uid="{8D7EB549-95FC-4248-8188-4C5DEEAAD809}"/>
    <hyperlink ref="L52" r:id="rId124" display="https://ieeg-my.sharepoint.com/:b:/g/personal/transparencia_ieeg_org_mx/IQA6jRGxAVjoRZltzDmNS8ygARuSFkl8z5qBTyXnL7IAGIk?e=34z9Pr" xr:uid="{E74FC5C2-6967-4BBE-A9DD-BF0C64179110}"/>
    <hyperlink ref="L53" r:id="rId125" display="https://ieeg-my.sharepoint.com/:b:/g/personal/transparencia_ieeg_org_mx/IQBmvsu8VGZXSrO01IoTFWNaAdhwL0PHP5bosv7pNzDMb1M?e=Z4j3CV" xr:uid="{0C590B48-1551-4648-A74A-80261B7BE659}"/>
    <hyperlink ref="L54" r:id="rId126" display="https://ieeg-my.sharepoint.com/:b:/g/personal/transparencia_ieeg_org_mx/IQDJu2J0xweIR5rDUCdCTmTVAXEmSTtFDq4LPiEosYrf_0k?e=bErdZB" xr:uid="{2E86A145-CFC5-44BD-81BB-4AB7F9E7C1CD}"/>
    <hyperlink ref="L55" r:id="rId127" display="https://ieeg-my.sharepoint.com/:b:/g/personal/transparencia_ieeg_org_mx/IQCn9jIzmu_4S75SFaOqnYDKASgu95C5VZQ_pArzWQDS4Ac?e=y1WqzC" xr:uid="{4FC7D560-40EA-4461-9AA4-57BB36D6E8AC}"/>
    <hyperlink ref="L56" r:id="rId128" display="https://ieeg-my.sharepoint.com/:b:/g/personal/transparencia_ieeg_org_mx/IQC6RDEfVMMFRqwDOyeoW5koASK8GDwMEyXnH_qRt6R-LZY?e=XCq4Wi" xr:uid="{9F7A971A-AB5B-47E8-8225-08BA4FEB4991}"/>
    <hyperlink ref="L57" r:id="rId129" display="https://ieeg-my.sharepoint.com/:b:/g/personal/transparencia_ieeg_org_mx/IQAk_SFnASh7TILLFLpEqWOZAYEbs_iaPBZ6jkLNl0j9HzY?e=ng0Fyc" xr:uid="{5BE38117-E560-4B3A-B940-B1BBE034E2C7}"/>
    <hyperlink ref="L58" r:id="rId130" display="https://ieeg-my.sharepoint.com/:b:/g/personal/transparencia_ieeg_org_mx/IQCn--gfvJUvQLflXjc1EcJcAewW7k0qcN131q3E368D_Gw?e=wBSmZZ" xr:uid="{47334E5C-EAAD-4008-AA3E-0BAF872DF60A}"/>
    <hyperlink ref="L59" r:id="rId131" display="https://ieeg-my.sharepoint.com/:b:/g/personal/transparencia_ieeg_org_mx/IQAGRVhVkx6_RKRY250AwDcvAYzqOLiRVkPfyDdIGZjW6Ig?e=LDtoeC" xr:uid="{A84F85E7-A2B0-40A6-BDCD-24F934F85034}"/>
    <hyperlink ref="L60" r:id="rId132" display="https://ieeg-my.sharepoint.com/:b:/g/personal/transparencia_ieeg_org_mx/IQDsBABxthOcRap0JZVBYeDIAWtPj8NEJGOTVBS8tPovG-U?e=cgsV9A" xr:uid="{08AED628-001F-4699-9A78-A510FDACA5AA}"/>
    <hyperlink ref="L61" r:id="rId133" display="https://ieeg-my.sharepoint.com/:b:/g/personal/transparencia_ieeg_org_mx/IQDkOtEakbt3R6568YQkOwn7AUDOuB60rsJzENxSjB5aKdI?e=iUWSgr" xr:uid="{A275B2D0-5711-4167-A67A-011B722D8910}"/>
    <hyperlink ref="L62" r:id="rId134" display="https://ieeg-my.sharepoint.com/:b:/g/personal/transparencia_ieeg_org_mx/IQCaL3GydIYxRZraI4fTgjHdAc0Q6dTogb3hRS75uG8W3A4?e=vw6Hai" xr:uid="{20FC267B-CBA5-4A1A-8696-D5C4FD29FC48}"/>
    <hyperlink ref="L63" r:id="rId135" display="https://ieeg-my.sharepoint.com/:b:/g/personal/transparencia_ieeg_org_mx/IQDkFnbpdVrtRI9hfMJfEayQAZ8BiIVICymbyfr5gw4Gfck?e=ghWzss" xr:uid="{C97E70AD-BED1-44B3-BBF3-FDAD23A3EF82}"/>
    <hyperlink ref="L64" r:id="rId136" display="https://ieeg-my.sharepoint.com/:b:/g/personal/transparencia_ieeg_org_mx/IQD9pSh6BvmFSJycIdETrYOIAdUn3TKwUAud_FLbCMxX-qw?e=34m5T1" xr:uid="{2E42C02A-70A4-4C54-86D3-5CE4BD910BC2}"/>
    <hyperlink ref="L65" r:id="rId137" display="https://ieeg-my.sharepoint.com/:b:/g/personal/transparencia_ieeg_org_mx/IQANnIkIWxS3TJG1aankW40UATlibW6BF9O9JAu7vju5rfg?e=mPmJ0s" xr:uid="{F0A29A76-D055-4786-9C2B-D0E460233110}"/>
    <hyperlink ref="L66" r:id="rId138" display="https://ieeg-my.sharepoint.com/:b:/g/personal/transparencia_ieeg_org_mx/IQBG2bGws9xVSrMBTIWFDS3fAaJp7_ZbuNWdTOGcWQUwUpI?e=dmQIna" xr:uid="{0A091669-3532-4CE5-84A4-89AC0ECE0E32}"/>
    <hyperlink ref="L67" r:id="rId139" display="https://ieeg-my.sharepoint.com/:b:/g/personal/transparencia_ieeg_org_mx/IQBUGVXK3DmKRZ4gwYMYllbKAbC-knxrZEeZ9ka9k-jbYEo?e=Wro27e" xr:uid="{B5091B35-188D-45E1-955A-ED71FD94F71C}"/>
    <hyperlink ref="L68" r:id="rId140" display="https://ieeg-my.sharepoint.com/:b:/g/personal/transparencia_ieeg_org_mx/IQC6di3f5XQmSr1Th64kM2t5AXoRFdrLI-GD6t3BRZeGvv0?e=fvlbSj" xr:uid="{8164A23E-236C-4E2F-83AD-A0BA030925FE}"/>
    <hyperlink ref="L69" r:id="rId141" display="https://ieeg-my.sharepoint.com/:b:/g/personal/transparencia_ieeg_org_mx/IQDyB4G24wOOQ64GwIu8hpzMAbabLGFIazjPLw8-CDp7548?e=CTRndh" xr:uid="{C8B7953C-76B4-4AE8-B865-27A60370E3A4}"/>
    <hyperlink ref="L70" r:id="rId142" display="https://ieeg-my.sharepoint.com/:b:/g/personal/transparencia_ieeg_org_mx/IQATC4NDMcloQaFZmYLPhqBnASSH4Gy-vklJclEJQEUj9ZY?e=gRO4q5" xr:uid="{B2BC19AD-5A75-4E0F-A366-1BF90B409BD4}"/>
    <hyperlink ref="L71" r:id="rId143" display="https://ieeg-my.sharepoint.com/:b:/g/personal/transparencia_ieeg_org_mx/IQAK2rAJN8nJQq2O5tHI1PfZAaNGLwLLhSnULMr8eWQpqxc?e=YNRFxd" xr:uid="{C6E8058C-2441-4F35-AF15-ED1A06728234}"/>
    <hyperlink ref="L72" r:id="rId144" display="https://ieeg-my.sharepoint.com/:b:/g/personal/transparencia_ieeg_org_mx/IQDwnktDNfniQ5P3tp_YW9QIAfEiu3OIERVyVfmPCKxM6u0?e=ujEaMg" xr:uid="{199C024B-CBEC-44E8-ABFC-5212C5309FCE}"/>
    <hyperlink ref="L73" r:id="rId145" display="https://ieeg-my.sharepoint.com/:b:/g/personal/transparencia_ieeg_org_mx/IQAQUjWkmmiKTYbW8g1N39AtAVrPM2IZTDnwUp3Y2B-9cl4?e=tPqNrc" xr:uid="{74334AE8-8E4B-45FF-9FA4-881E362EF522}"/>
    <hyperlink ref="L74" r:id="rId146" display="https://ieeg-my.sharepoint.com/:b:/g/personal/transparencia_ieeg_org_mx/IQBJUfoG8xNBQoQvTNlL4f0WAYcuAWx5mm_QGnAb60bthQE?e=l4L328" xr:uid="{87127320-EC99-4046-9773-0FAD83D6D17D}"/>
    <hyperlink ref="L75" r:id="rId147" display="https://ieeg-my.sharepoint.com/:b:/g/personal/transparencia_ieeg_org_mx/IQBkUHGgqL_6SKjzfQQvBBQaAdh90SYNM3HnqH4XjGKrVlE?e=1e3mbJ" xr:uid="{B264B496-3358-4CF5-9138-9AF706643F73}"/>
    <hyperlink ref="L76" r:id="rId148" display="https://ieeg-my.sharepoint.com/:b:/g/personal/transparencia_ieeg_org_mx/IQBiMAN6wcnVRInqLlLvWXdbARb-99h1cKZbi3VcIXSmrTY?e=qEZnhF" xr:uid="{1340D48A-7140-42D1-B850-10DA144EDA1D}"/>
    <hyperlink ref="L77" r:id="rId149" display="https://ieeg-my.sharepoint.com/:b:/g/personal/transparencia_ieeg_org_mx/IQArLCVD36gSRINrAr412broAVtBqLAZocPObzPlFSJOTyU?e=zECasY" xr:uid="{B5FF0800-6020-4A5B-93DF-13CCB580F086}"/>
    <hyperlink ref="L78" r:id="rId150" display="https://ieeg-my.sharepoint.com/:b:/g/personal/transparencia_ieeg_org_mx/IQA_OxtDdq96T5cX_GwnDDfaAUSMU_RtOXNm_P5eJktcq-w?e=T9opZ2" xr:uid="{7DE23524-BB82-4718-AE8F-E80140ED756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78"/>
  <sheetViews>
    <sheetView topLeftCell="A3" workbookViewId="0">
      <selection activeCell="H69" sqref="H69"/>
    </sheetView>
  </sheetViews>
  <sheetFormatPr baseColWidth="10" defaultColWidth="9.140625" defaultRowHeight="15" x14ac:dyDescent="0.25"/>
  <cols>
    <col min="1" max="1" width="3.42578125" bestFit="1" customWidth="1"/>
    <col min="2" max="2" width="35.5703125" customWidth="1"/>
    <col min="3" max="3" width="118.7109375" bestFit="1" customWidth="1"/>
    <col min="4" max="4" width="116.140625" bestFit="1" customWidth="1"/>
    <col min="5" max="5" width="118.28515625" bestFit="1" customWidth="1"/>
    <col min="6" max="6" width="17.425781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122</v>
      </c>
      <c r="G3" s="1" t="s">
        <v>123</v>
      </c>
      <c r="H3" s="1" t="s">
        <v>124</v>
      </c>
      <c r="I3" s="1" t="s">
        <v>125</v>
      </c>
      <c r="J3" s="1" t="s">
        <v>126</v>
      </c>
    </row>
    <row r="4" spans="1:10" x14ac:dyDescent="0.25">
      <c r="A4">
        <v>1</v>
      </c>
      <c r="B4" s="3" t="s">
        <v>575</v>
      </c>
      <c r="C4" s="3" t="s">
        <v>268</v>
      </c>
      <c r="D4" s="3" t="s">
        <v>269</v>
      </c>
      <c r="E4" s="3" t="s">
        <v>270</v>
      </c>
      <c r="F4" t="s">
        <v>106</v>
      </c>
      <c r="G4" s="3" t="s">
        <v>271</v>
      </c>
      <c r="H4" t="s">
        <v>129</v>
      </c>
      <c r="I4" s="3" t="s">
        <v>419</v>
      </c>
      <c r="J4" t="s">
        <v>410</v>
      </c>
    </row>
    <row r="5" spans="1:10" x14ac:dyDescent="0.25">
      <c r="A5">
        <v>2</v>
      </c>
      <c r="B5" s="3" t="s">
        <v>272</v>
      </c>
      <c r="C5" s="3"/>
      <c r="D5" s="3"/>
      <c r="E5" s="3"/>
      <c r="G5" s="3" t="s">
        <v>273</v>
      </c>
      <c r="H5" t="s">
        <v>129</v>
      </c>
      <c r="I5" s="3" t="s">
        <v>419</v>
      </c>
      <c r="J5" t="s">
        <v>410</v>
      </c>
    </row>
    <row r="6" spans="1:10" x14ac:dyDescent="0.25">
      <c r="A6">
        <v>3</v>
      </c>
      <c r="B6" s="3" t="s">
        <v>274</v>
      </c>
      <c r="C6" s="3"/>
      <c r="D6" s="3"/>
      <c r="E6" s="3"/>
      <c r="G6" s="3" t="s">
        <v>275</v>
      </c>
      <c r="H6" t="s">
        <v>129</v>
      </c>
      <c r="I6" s="3" t="s">
        <v>419</v>
      </c>
      <c r="J6" t="s">
        <v>410</v>
      </c>
    </row>
    <row r="7" spans="1:10" x14ac:dyDescent="0.25">
      <c r="A7">
        <v>4</v>
      </c>
      <c r="B7" s="3" t="s">
        <v>576</v>
      </c>
      <c r="C7" s="3" t="s">
        <v>276</v>
      </c>
      <c r="D7" s="3" t="s">
        <v>277</v>
      </c>
      <c r="E7" s="3" t="s">
        <v>278</v>
      </c>
      <c r="F7" t="s">
        <v>105</v>
      </c>
      <c r="G7" s="3" t="s">
        <v>279</v>
      </c>
      <c r="H7" t="s">
        <v>129</v>
      </c>
      <c r="I7" s="3" t="s">
        <v>419</v>
      </c>
      <c r="J7" t="s">
        <v>410</v>
      </c>
    </row>
    <row r="8" spans="1:10" x14ac:dyDescent="0.25">
      <c r="A8">
        <v>5</v>
      </c>
      <c r="B8" s="3" t="s">
        <v>584</v>
      </c>
      <c r="C8" s="3" t="s">
        <v>280</v>
      </c>
      <c r="D8" s="3" t="s">
        <v>281</v>
      </c>
      <c r="E8" s="3" t="s">
        <v>282</v>
      </c>
      <c r="F8" t="s">
        <v>106</v>
      </c>
      <c r="G8" s="3" t="s">
        <v>283</v>
      </c>
      <c r="H8" t="s">
        <v>129</v>
      </c>
      <c r="I8" s="3" t="s">
        <v>419</v>
      </c>
      <c r="J8" t="s">
        <v>410</v>
      </c>
    </row>
    <row r="9" spans="1:10" x14ac:dyDescent="0.25">
      <c r="A9">
        <v>6</v>
      </c>
      <c r="B9" s="3" t="s">
        <v>577</v>
      </c>
      <c r="C9" s="3" t="s">
        <v>284</v>
      </c>
      <c r="D9" s="3" t="s">
        <v>285</v>
      </c>
      <c r="E9" s="3" t="s">
        <v>286</v>
      </c>
      <c r="F9" t="s">
        <v>106</v>
      </c>
      <c r="G9" s="3" t="s">
        <v>287</v>
      </c>
      <c r="H9" t="s">
        <v>129</v>
      </c>
      <c r="I9" s="3" t="s">
        <v>419</v>
      </c>
      <c r="J9" t="s">
        <v>410</v>
      </c>
    </row>
    <row r="10" spans="1:10" x14ac:dyDescent="0.25">
      <c r="A10">
        <v>7</v>
      </c>
      <c r="B10" s="3" t="s">
        <v>272</v>
      </c>
      <c r="C10" s="3"/>
      <c r="D10" s="3"/>
      <c r="E10" s="3"/>
      <c r="G10" s="3" t="s">
        <v>273</v>
      </c>
      <c r="H10" t="s">
        <v>129</v>
      </c>
      <c r="I10" s="3" t="s">
        <v>419</v>
      </c>
      <c r="J10" t="s">
        <v>410</v>
      </c>
    </row>
    <row r="11" spans="1:10" x14ac:dyDescent="0.25">
      <c r="A11">
        <v>8</v>
      </c>
      <c r="B11" s="3" t="s">
        <v>288</v>
      </c>
      <c r="C11" s="3"/>
      <c r="D11" s="3"/>
      <c r="E11" s="3"/>
      <c r="G11" s="3" t="s">
        <v>289</v>
      </c>
      <c r="H11" t="s">
        <v>129</v>
      </c>
      <c r="I11" s="3" t="s">
        <v>419</v>
      </c>
      <c r="J11" t="s">
        <v>410</v>
      </c>
    </row>
    <row r="12" spans="1:10" x14ac:dyDescent="0.25">
      <c r="A12">
        <v>9</v>
      </c>
      <c r="B12" s="3" t="s">
        <v>578</v>
      </c>
      <c r="C12" s="3" t="s">
        <v>290</v>
      </c>
      <c r="D12" s="3" t="s">
        <v>291</v>
      </c>
      <c r="E12" s="3" t="s">
        <v>292</v>
      </c>
      <c r="F12" t="s">
        <v>106</v>
      </c>
      <c r="G12" s="3" t="s">
        <v>293</v>
      </c>
      <c r="H12" t="s">
        <v>129</v>
      </c>
      <c r="I12" s="3" t="s">
        <v>419</v>
      </c>
      <c r="J12" t="s">
        <v>410</v>
      </c>
    </row>
    <row r="13" spans="1:10" x14ac:dyDescent="0.25">
      <c r="A13">
        <v>10</v>
      </c>
      <c r="B13" s="3" t="s">
        <v>579</v>
      </c>
      <c r="C13" s="3" t="s">
        <v>294</v>
      </c>
      <c r="D13" s="3" t="s">
        <v>286</v>
      </c>
      <c r="E13" s="3" t="s">
        <v>282</v>
      </c>
      <c r="F13" t="s">
        <v>106</v>
      </c>
      <c r="G13" s="3" t="s">
        <v>295</v>
      </c>
      <c r="H13" t="s">
        <v>129</v>
      </c>
      <c r="I13" s="3" t="s">
        <v>419</v>
      </c>
      <c r="J13" t="s">
        <v>410</v>
      </c>
    </row>
    <row r="14" spans="1:10" x14ac:dyDescent="0.25">
      <c r="A14">
        <v>11</v>
      </c>
      <c r="B14" s="3" t="s">
        <v>296</v>
      </c>
      <c r="C14" s="3"/>
      <c r="D14" s="3"/>
      <c r="E14" s="3"/>
      <c r="G14" s="3" t="s">
        <v>297</v>
      </c>
      <c r="H14" t="s">
        <v>129</v>
      </c>
      <c r="I14" s="3" t="s">
        <v>419</v>
      </c>
      <c r="J14" t="s">
        <v>410</v>
      </c>
    </row>
    <row r="15" spans="1:10" x14ac:dyDescent="0.25">
      <c r="A15">
        <v>12</v>
      </c>
      <c r="B15" s="3" t="s">
        <v>580</v>
      </c>
      <c r="C15" s="3" t="s">
        <v>298</v>
      </c>
      <c r="D15" s="3" t="s">
        <v>299</v>
      </c>
      <c r="E15" s="3" t="s">
        <v>300</v>
      </c>
      <c r="F15" t="s">
        <v>106</v>
      </c>
      <c r="G15" s="3" t="s">
        <v>301</v>
      </c>
      <c r="H15" t="s">
        <v>129</v>
      </c>
      <c r="I15" s="3" t="s">
        <v>419</v>
      </c>
      <c r="J15" t="s">
        <v>410</v>
      </c>
    </row>
    <row r="16" spans="1:10" x14ac:dyDescent="0.25">
      <c r="A16">
        <v>13</v>
      </c>
      <c r="B16" s="3" t="s">
        <v>585</v>
      </c>
      <c r="C16" s="3" t="s">
        <v>302</v>
      </c>
      <c r="D16" s="3" t="s">
        <v>303</v>
      </c>
      <c r="E16" s="3" t="s">
        <v>304</v>
      </c>
      <c r="F16" t="s">
        <v>106</v>
      </c>
      <c r="G16" s="3" t="s">
        <v>305</v>
      </c>
      <c r="H16" t="s">
        <v>129</v>
      </c>
      <c r="I16" s="3" t="s">
        <v>419</v>
      </c>
      <c r="J16" t="s">
        <v>410</v>
      </c>
    </row>
    <row r="17" spans="1:10" x14ac:dyDescent="0.25">
      <c r="A17">
        <v>14</v>
      </c>
      <c r="B17" s="3" t="s">
        <v>586</v>
      </c>
      <c r="C17" s="3" t="s">
        <v>306</v>
      </c>
      <c r="D17" s="3" t="s">
        <v>307</v>
      </c>
      <c r="E17" s="3" t="s">
        <v>308</v>
      </c>
      <c r="F17" t="s">
        <v>106</v>
      </c>
      <c r="G17" s="3" t="s">
        <v>309</v>
      </c>
      <c r="H17" t="s">
        <v>129</v>
      </c>
      <c r="I17" s="3" t="s">
        <v>419</v>
      </c>
      <c r="J17" t="s">
        <v>410</v>
      </c>
    </row>
    <row r="18" spans="1:10" x14ac:dyDescent="0.25">
      <c r="A18">
        <v>15</v>
      </c>
      <c r="B18" s="3" t="s">
        <v>310</v>
      </c>
      <c r="C18" s="3"/>
      <c r="D18" s="3"/>
      <c r="E18" s="3"/>
      <c r="G18" s="3" t="s">
        <v>311</v>
      </c>
      <c r="H18" t="s">
        <v>129</v>
      </c>
      <c r="I18" s="3" t="s">
        <v>419</v>
      </c>
      <c r="J18" t="s">
        <v>410</v>
      </c>
    </row>
    <row r="19" spans="1:10" x14ac:dyDescent="0.25">
      <c r="A19">
        <v>16</v>
      </c>
      <c r="B19" s="3" t="s">
        <v>581</v>
      </c>
      <c r="C19" s="3" t="s">
        <v>312</v>
      </c>
      <c r="D19" s="3" t="s">
        <v>313</v>
      </c>
      <c r="E19" s="3" t="s">
        <v>314</v>
      </c>
      <c r="F19" t="s">
        <v>106</v>
      </c>
      <c r="G19" s="3" t="s">
        <v>315</v>
      </c>
      <c r="H19" t="s">
        <v>129</v>
      </c>
      <c r="I19" s="3" t="s">
        <v>419</v>
      </c>
      <c r="J19" t="s">
        <v>410</v>
      </c>
    </row>
    <row r="20" spans="1:10" x14ac:dyDescent="0.25">
      <c r="A20">
        <v>17</v>
      </c>
      <c r="B20" s="3" t="s">
        <v>587</v>
      </c>
      <c r="C20" s="3" t="s">
        <v>316</v>
      </c>
      <c r="D20" s="3" t="s">
        <v>317</v>
      </c>
      <c r="E20" s="3" t="s">
        <v>318</v>
      </c>
      <c r="F20" t="s">
        <v>106</v>
      </c>
      <c r="G20" s="3" t="s">
        <v>319</v>
      </c>
      <c r="H20" t="s">
        <v>129</v>
      </c>
      <c r="I20" s="3" t="s">
        <v>419</v>
      </c>
      <c r="J20" t="s">
        <v>410</v>
      </c>
    </row>
    <row r="21" spans="1:10" x14ac:dyDescent="0.25">
      <c r="A21">
        <v>18</v>
      </c>
      <c r="B21" s="3" t="s">
        <v>588</v>
      </c>
      <c r="C21" s="3" t="s">
        <v>320</v>
      </c>
      <c r="D21" s="3" t="s">
        <v>321</v>
      </c>
      <c r="E21" s="3" t="s">
        <v>322</v>
      </c>
      <c r="F21" t="s">
        <v>106</v>
      </c>
      <c r="G21" s="3" t="s">
        <v>323</v>
      </c>
      <c r="H21" t="s">
        <v>129</v>
      </c>
      <c r="I21" s="3" t="s">
        <v>419</v>
      </c>
      <c r="J21" t="s">
        <v>410</v>
      </c>
    </row>
    <row r="22" spans="1:10" x14ac:dyDescent="0.25">
      <c r="A22">
        <v>19</v>
      </c>
      <c r="B22" s="3" t="s">
        <v>582</v>
      </c>
      <c r="C22" s="3" t="s">
        <v>324</v>
      </c>
      <c r="D22" s="3" t="s">
        <v>325</v>
      </c>
      <c r="E22" s="3" t="s">
        <v>326</v>
      </c>
      <c r="F22" t="s">
        <v>106</v>
      </c>
      <c r="G22" s="3" t="s">
        <v>327</v>
      </c>
      <c r="H22" t="s">
        <v>129</v>
      </c>
      <c r="I22" s="3" t="s">
        <v>419</v>
      </c>
      <c r="J22" t="s">
        <v>410</v>
      </c>
    </row>
    <row r="23" spans="1:10" x14ac:dyDescent="0.25">
      <c r="A23">
        <v>20</v>
      </c>
      <c r="B23" s="3" t="s">
        <v>328</v>
      </c>
      <c r="C23" s="3"/>
      <c r="D23" s="3"/>
      <c r="E23" s="3"/>
      <c r="G23" s="3" t="s">
        <v>329</v>
      </c>
      <c r="H23" t="s">
        <v>129</v>
      </c>
      <c r="I23" s="3" t="s">
        <v>419</v>
      </c>
      <c r="J23" t="s">
        <v>410</v>
      </c>
    </row>
    <row r="24" spans="1:10" x14ac:dyDescent="0.25">
      <c r="A24">
        <v>21</v>
      </c>
      <c r="B24" s="3" t="s">
        <v>583</v>
      </c>
      <c r="C24" s="3" t="s">
        <v>330</v>
      </c>
      <c r="D24" s="3" t="s">
        <v>317</v>
      </c>
      <c r="E24" s="3" t="s">
        <v>331</v>
      </c>
      <c r="F24" t="s">
        <v>106</v>
      </c>
      <c r="G24" s="3" t="s">
        <v>332</v>
      </c>
      <c r="H24" t="s">
        <v>129</v>
      </c>
      <c r="I24" s="3" t="s">
        <v>419</v>
      </c>
      <c r="J24" t="s">
        <v>410</v>
      </c>
    </row>
    <row r="25" spans="1:10" x14ac:dyDescent="0.25">
      <c r="A25">
        <v>22</v>
      </c>
      <c r="B25" s="3" t="s">
        <v>600</v>
      </c>
      <c r="C25" s="3" t="s">
        <v>333</v>
      </c>
      <c r="D25" s="3" t="s">
        <v>334</v>
      </c>
      <c r="E25" s="3" t="s">
        <v>335</v>
      </c>
      <c r="F25" t="s">
        <v>105</v>
      </c>
      <c r="G25" s="3" t="s">
        <v>336</v>
      </c>
      <c r="H25" t="s">
        <v>129</v>
      </c>
      <c r="I25" s="3" t="s">
        <v>419</v>
      </c>
      <c r="J25" t="s">
        <v>410</v>
      </c>
    </row>
    <row r="26" spans="1:10" x14ac:dyDescent="0.25">
      <c r="A26">
        <v>23</v>
      </c>
      <c r="B26" s="3" t="s">
        <v>589</v>
      </c>
      <c r="C26" s="3" t="s">
        <v>337</v>
      </c>
      <c r="D26" s="3" t="s">
        <v>338</v>
      </c>
      <c r="E26" s="3" t="s">
        <v>339</v>
      </c>
      <c r="F26" t="s">
        <v>105</v>
      </c>
      <c r="G26" s="3" t="s">
        <v>340</v>
      </c>
      <c r="H26" t="s">
        <v>129</v>
      </c>
      <c r="I26" s="3" t="s">
        <v>419</v>
      </c>
      <c r="J26" t="s">
        <v>410</v>
      </c>
    </row>
    <row r="27" spans="1:10" x14ac:dyDescent="0.25">
      <c r="A27">
        <v>24</v>
      </c>
      <c r="B27" s="3" t="s">
        <v>590</v>
      </c>
      <c r="C27" s="3" t="s">
        <v>341</v>
      </c>
      <c r="D27" s="3" t="s">
        <v>342</v>
      </c>
      <c r="E27" s="3" t="s">
        <v>343</v>
      </c>
      <c r="F27" t="s">
        <v>105</v>
      </c>
      <c r="G27" s="3" t="s">
        <v>344</v>
      </c>
      <c r="H27" t="s">
        <v>129</v>
      </c>
      <c r="I27" s="3" t="s">
        <v>419</v>
      </c>
      <c r="J27" t="s">
        <v>410</v>
      </c>
    </row>
    <row r="28" spans="1:10" x14ac:dyDescent="0.25">
      <c r="A28">
        <v>25</v>
      </c>
      <c r="B28" s="3" t="s">
        <v>591</v>
      </c>
      <c r="C28" s="3" t="s">
        <v>345</v>
      </c>
      <c r="D28" s="3" t="s">
        <v>346</v>
      </c>
      <c r="E28" s="3" t="s">
        <v>269</v>
      </c>
      <c r="F28" t="s">
        <v>106</v>
      </c>
      <c r="G28" s="3" t="s">
        <v>347</v>
      </c>
      <c r="H28" t="s">
        <v>129</v>
      </c>
      <c r="I28" s="3" t="s">
        <v>419</v>
      </c>
      <c r="J28" t="s">
        <v>410</v>
      </c>
    </row>
    <row r="29" spans="1:10" x14ac:dyDescent="0.25">
      <c r="A29">
        <v>26</v>
      </c>
      <c r="B29" s="3" t="s">
        <v>592</v>
      </c>
      <c r="C29" s="3" t="s">
        <v>348</v>
      </c>
      <c r="D29" s="3" t="s">
        <v>349</v>
      </c>
      <c r="E29" s="3" t="s">
        <v>350</v>
      </c>
      <c r="F29" t="s">
        <v>106</v>
      </c>
      <c r="G29" s="3" t="s">
        <v>351</v>
      </c>
      <c r="H29" t="s">
        <v>129</v>
      </c>
      <c r="I29" s="3" t="s">
        <v>419</v>
      </c>
      <c r="J29" t="s">
        <v>410</v>
      </c>
    </row>
    <row r="30" spans="1:10" x14ac:dyDescent="0.25">
      <c r="A30">
        <v>27</v>
      </c>
      <c r="B30" s="3" t="s">
        <v>593</v>
      </c>
      <c r="C30" s="3" t="s">
        <v>352</v>
      </c>
      <c r="D30" s="3" t="s">
        <v>353</v>
      </c>
      <c r="E30" s="3" t="s">
        <v>354</v>
      </c>
      <c r="F30" t="s">
        <v>106</v>
      </c>
      <c r="G30" s="3" t="s">
        <v>355</v>
      </c>
      <c r="H30" t="s">
        <v>129</v>
      </c>
      <c r="I30" s="3" t="s">
        <v>419</v>
      </c>
      <c r="J30" t="s">
        <v>410</v>
      </c>
    </row>
    <row r="31" spans="1:10" x14ac:dyDescent="0.25">
      <c r="A31">
        <v>28</v>
      </c>
      <c r="B31" s="3" t="s">
        <v>601</v>
      </c>
      <c r="C31" s="3" t="s">
        <v>356</v>
      </c>
      <c r="D31" s="3" t="s">
        <v>357</v>
      </c>
      <c r="E31" s="3" t="s">
        <v>358</v>
      </c>
      <c r="F31" t="s">
        <v>105</v>
      </c>
      <c r="G31" s="3" t="s">
        <v>359</v>
      </c>
      <c r="H31" t="s">
        <v>129</v>
      </c>
      <c r="I31" s="3" t="s">
        <v>419</v>
      </c>
      <c r="J31" t="s">
        <v>410</v>
      </c>
    </row>
    <row r="32" spans="1:10" x14ac:dyDescent="0.25">
      <c r="A32">
        <v>29</v>
      </c>
      <c r="B32" s="3" t="s">
        <v>594</v>
      </c>
      <c r="C32" s="3" t="s">
        <v>360</v>
      </c>
      <c r="D32" s="3" t="s">
        <v>361</v>
      </c>
      <c r="E32" s="3" t="s">
        <v>362</v>
      </c>
      <c r="F32" t="s">
        <v>106</v>
      </c>
      <c r="G32" s="3" t="s">
        <v>363</v>
      </c>
      <c r="H32" t="s">
        <v>129</v>
      </c>
      <c r="I32" s="3" t="s">
        <v>419</v>
      </c>
      <c r="J32" t="s">
        <v>410</v>
      </c>
    </row>
    <row r="33" spans="1:10" x14ac:dyDescent="0.25">
      <c r="A33">
        <v>30</v>
      </c>
      <c r="B33" s="3" t="s">
        <v>364</v>
      </c>
      <c r="C33" s="3" t="s">
        <v>365</v>
      </c>
      <c r="D33" s="3" t="s">
        <v>366</v>
      </c>
      <c r="E33" s="3" t="s">
        <v>367</v>
      </c>
      <c r="F33" t="s">
        <v>106</v>
      </c>
      <c r="G33" s="3" t="s">
        <v>368</v>
      </c>
      <c r="H33" t="s">
        <v>129</v>
      </c>
      <c r="I33" s="3" t="s">
        <v>419</v>
      </c>
      <c r="J33" t="s">
        <v>410</v>
      </c>
    </row>
    <row r="34" spans="1:10" x14ac:dyDescent="0.25">
      <c r="A34">
        <v>31</v>
      </c>
      <c r="B34" s="3" t="s">
        <v>369</v>
      </c>
      <c r="C34" s="3" t="s">
        <v>370</v>
      </c>
      <c r="D34" s="3" t="s">
        <v>371</v>
      </c>
      <c r="E34" s="3" t="s">
        <v>372</v>
      </c>
      <c r="F34" t="s">
        <v>106</v>
      </c>
      <c r="G34" s="3" t="s">
        <v>373</v>
      </c>
      <c r="H34" t="s">
        <v>129</v>
      </c>
      <c r="I34" s="3" t="s">
        <v>419</v>
      </c>
      <c r="J34" t="s">
        <v>410</v>
      </c>
    </row>
    <row r="35" spans="1:10" x14ac:dyDescent="0.25">
      <c r="A35">
        <v>32</v>
      </c>
      <c r="B35" s="3" t="s">
        <v>211</v>
      </c>
      <c r="C35" s="3"/>
      <c r="D35" s="3" t="s">
        <v>321</v>
      </c>
      <c r="E35" s="3" t="s">
        <v>322</v>
      </c>
      <c r="G35" s="3" t="s">
        <v>374</v>
      </c>
      <c r="H35" t="s">
        <v>129</v>
      </c>
      <c r="I35" s="3" t="s">
        <v>419</v>
      </c>
      <c r="J35" t="s">
        <v>410</v>
      </c>
    </row>
    <row r="36" spans="1:10" x14ac:dyDescent="0.25">
      <c r="A36">
        <v>33</v>
      </c>
      <c r="B36" s="3" t="s">
        <v>595</v>
      </c>
      <c r="C36" s="3" t="s">
        <v>290</v>
      </c>
      <c r="D36" s="3" t="s">
        <v>375</v>
      </c>
      <c r="E36" s="3" t="s">
        <v>317</v>
      </c>
      <c r="F36" t="s">
        <v>106</v>
      </c>
      <c r="G36" s="3" t="s">
        <v>376</v>
      </c>
      <c r="H36" t="s">
        <v>129</v>
      </c>
      <c r="I36" s="3" t="s">
        <v>419</v>
      </c>
      <c r="J36" t="s">
        <v>410</v>
      </c>
    </row>
    <row r="37" spans="1:10" x14ac:dyDescent="0.25">
      <c r="A37">
        <v>34</v>
      </c>
      <c r="B37" s="3" t="s">
        <v>377</v>
      </c>
      <c r="C37" s="3"/>
      <c r="D37" s="3"/>
      <c r="E37" s="3"/>
      <c r="G37" s="3" t="s">
        <v>378</v>
      </c>
      <c r="H37" t="s">
        <v>129</v>
      </c>
      <c r="I37" s="3" t="s">
        <v>419</v>
      </c>
      <c r="J37" t="s">
        <v>410</v>
      </c>
    </row>
    <row r="38" spans="1:10" x14ac:dyDescent="0.25">
      <c r="A38">
        <v>35</v>
      </c>
      <c r="B38" s="3" t="s">
        <v>214</v>
      </c>
      <c r="C38" s="3"/>
      <c r="D38" s="3"/>
      <c r="E38" s="3"/>
      <c r="G38" s="3" t="s">
        <v>379</v>
      </c>
      <c r="H38" t="s">
        <v>129</v>
      </c>
      <c r="I38" s="3" t="s">
        <v>419</v>
      </c>
      <c r="J38" t="s">
        <v>410</v>
      </c>
    </row>
    <row r="39" spans="1:10" x14ac:dyDescent="0.25">
      <c r="A39">
        <v>36</v>
      </c>
      <c r="B39" s="3" t="s">
        <v>596</v>
      </c>
      <c r="C39" s="3" t="s">
        <v>380</v>
      </c>
      <c r="D39" s="3" t="s">
        <v>381</v>
      </c>
      <c r="E39" s="3" t="s">
        <v>382</v>
      </c>
      <c r="F39" t="s">
        <v>105</v>
      </c>
      <c r="G39" s="3" t="s">
        <v>383</v>
      </c>
      <c r="H39" t="s">
        <v>129</v>
      </c>
      <c r="I39" s="3" t="s">
        <v>419</v>
      </c>
      <c r="J39" t="s">
        <v>410</v>
      </c>
    </row>
    <row r="40" spans="1:10" x14ac:dyDescent="0.25">
      <c r="A40">
        <v>37</v>
      </c>
      <c r="B40" s="3" t="s">
        <v>597</v>
      </c>
      <c r="C40" s="3" t="s">
        <v>384</v>
      </c>
      <c r="D40" s="3" t="s">
        <v>385</v>
      </c>
      <c r="E40" s="3" t="s">
        <v>386</v>
      </c>
      <c r="F40" t="s">
        <v>106</v>
      </c>
      <c r="G40" s="3" t="s">
        <v>387</v>
      </c>
      <c r="H40" t="s">
        <v>129</v>
      </c>
      <c r="I40" s="3" t="s">
        <v>419</v>
      </c>
      <c r="J40" t="s">
        <v>410</v>
      </c>
    </row>
    <row r="41" spans="1:10" x14ac:dyDescent="0.25">
      <c r="A41">
        <v>38</v>
      </c>
      <c r="B41" s="3" t="s">
        <v>598</v>
      </c>
      <c r="C41" s="3" t="s">
        <v>388</v>
      </c>
      <c r="D41" s="3" t="s">
        <v>389</v>
      </c>
      <c r="E41" s="3" t="s">
        <v>317</v>
      </c>
      <c r="F41" t="s">
        <v>106</v>
      </c>
      <c r="G41" s="3" t="s">
        <v>390</v>
      </c>
      <c r="H41" t="s">
        <v>129</v>
      </c>
      <c r="I41" s="3" t="s">
        <v>419</v>
      </c>
      <c r="J41" t="s">
        <v>410</v>
      </c>
    </row>
    <row r="42" spans="1:10" x14ac:dyDescent="0.25">
      <c r="A42">
        <v>39</v>
      </c>
      <c r="B42" s="3" t="s">
        <v>219</v>
      </c>
      <c r="C42" s="3"/>
      <c r="D42" s="3"/>
      <c r="E42" s="3"/>
      <c r="G42" s="3" t="s">
        <v>391</v>
      </c>
      <c r="H42" t="s">
        <v>129</v>
      </c>
      <c r="I42" s="3" t="s">
        <v>419</v>
      </c>
      <c r="J42" t="s">
        <v>410</v>
      </c>
    </row>
    <row r="43" spans="1:10" x14ac:dyDescent="0.25">
      <c r="A43">
        <v>40</v>
      </c>
      <c r="B43" s="3" t="s">
        <v>595</v>
      </c>
      <c r="C43" s="3" t="s">
        <v>290</v>
      </c>
      <c r="D43" s="3" t="s">
        <v>375</v>
      </c>
      <c r="E43" s="3" t="s">
        <v>317</v>
      </c>
      <c r="F43" t="s">
        <v>106</v>
      </c>
      <c r="G43" s="3" t="s">
        <v>392</v>
      </c>
      <c r="H43" t="s">
        <v>129</v>
      </c>
      <c r="I43" s="3" t="s">
        <v>419</v>
      </c>
      <c r="J43" t="s">
        <v>410</v>
      </c>
    </row>
    <row r="44" spans="1:10" x14ac:dyDescent="0.25">
      <c r="A44">
        <v>41</v>
      </c>
      <c r="B44" s="3" t="s">
        <v>601</v>
      </c>
      <c r="C44" s="3" t="s">
        <v>356</v>
      </c>
      <c r="D44" s="3" t="s">
        <v>357</v>
      </c>
      <c r="E44" s="3" t="s">
        <v>358</v>
      </c>
      <c r="F44" t="s">
        <v>105</v>
      </c>
      <c r="G44" s="3" t="s">
        <v>359</v>
      </c>
      <c r="H44" t="s">
        <v>129</v>
      </c>
      <c r="I44" s="3" t="s">
        <v>419</v>
      </c>
      <c r="J44" t="s">
        <v>410</v>
      </c>
    </row>
    <row r="45" spans="1:10" x14ac:dyDescent="0.25">
      <c r="A45">
        <v>42</v>
      </c>
      <c r="B45" s="3" t="s">
        <v>602</v>
      </c>
      <c r="C45" s="3" t="s">
        <v>393</v>
      </c>
      <c r="D45" s="3" t="s">
        <v>285</v>
      </c>
      <c r="E45" s="3" t="s">
        <v>286</v>
      </c>
      <c r="F45" t="s">
        <v>106</v>
      </c>
      <c r="G45" s="3" t="s">
        <v>287</v>
      </c>
      <c r="H45" t="s">
        <v>129</v>
      </c>
      <c r="I45" s="3" t="s">
        <v>419</v>
      </c>
      <c r="J45" t="s">
        <v>410</v>
      </c>
    </row>
    <row r="46" spans="1:10" x14ac:dyDescent="0.25">
      <c r="A46">
        <v>43</v>
      </c>
      <c r="B46" s="3" t="s">
        <v>591</v>
      </c>
      <c r="C46" s="3" t="s">
        <v>345</v>
      </c>
      <c r="D46" s="3" t="s">
        <v>346</v>
      </c>
      <c r="E46" s="3" t="s">
        <v>269</v>
      </c>
      <c r="F46" t="s">
        <v>106</v>
      </c>
      <c r="G46" s="3" t="s">
        <v>347</v>
      </c>
      <c r="H46" t="s">
        <v>129</v>
      </c>
      <c r="I46" s="3" t="s">
        <v>419</v>
      </c>
      <c r="J46" t="s">
        <v>410</v>
      </c>
    </row>
    <row r="47" spans="1:10" x14ac:dyDescent="0.25">
      <c r="A47">
        <v>44</v>
      </c>
      <c r="B47" s="3" t="s">
        <v>593</v>
      </c>
      <c r="C47" s="3" t="s">
        <v>352</v>
      </c>
      <c r="D47" s="3" t="s">
        <v>353</v>
      </c>
      <c r="E47" s="3" t="s">
        <v>354</v>
      </c>
      <c r="F47" t="s">
        <v>106</v>
      </c>
      <c r="G47" s="3" t="s">
        <v>355</v>
      </c>
      <c r="H47" t="s">
        <v>129</v>
      </c>
      <c r="I47" s="3" t="s">
        <v>419</v>
      </c>
      <c r="J47" t="s">
        <v>410</v>
      </c>
    </row>
    <row r="48" spans="1:10" x14ac:dyDescent="0.25">
      <c r="A48">
        <v>45</v>
      </c>
      <c r="B48" s="3" t="s">
        <v>579</v>
      </c>
      <c r="C48" s="3" t="s">
        <v>294</v>
      </c>
      <c r="D48" s="3" t="s">
        <v>286</v>
      </c>
      <c r="E48" s="3" t="s">
        <v>282</v>
      </c>
      <c r="F48" t="s">
        <v>106</v>
      </c>
      <c r="G48" s="3" t="s">
        <v>295</v>
      </c>
      <c r="H48" t="s">
        <v>129</v>
      </c>
      <c r="I48" s="3" t="s">
        <v>419</v>
      </c>
      <c r="J48" t="s">
        <v>410</v>
      </c>
    </row>
    <row r="49" spans="1:10" x14ac:dyDescent="0.25">
      <c r="A49">
        <v>46</v>
      </c>
      <c r="B49" s="3" t="s">
        <v>394</v>
      </c>
      <c r="C49" s="3"/>
      <c r="D49" s="3"/>
      <c r="E49" s="3"/>
      <c r="G49" s="3" t="s">
        <v>329</v>
      </c>
      <c r="H49" t="s">
        <v>129</v>
      </c>
      <c r="I49" s="3" t="s">
        <v>419</v>
      </c>
      <c r="J49" t="s">
        <v>410</v>
      </c>
    </row>
    <row r="50" spans="1:10" x14ac:dyDescent="0.25">
      <c r="A50">
        <v>47</v>
      </c>
      <c r="B50" s="3" t="s">
        <v>377</v>
      </c>
      <c r="C50" s="3"/>
      <c r="D50" s="3"/>
      <c r="E50" s="3"/>
      <c r="G50" s="3" t="s">
        <v>378</v>
      </c>
      <c r="H50" t="s">
        <v>129</v>
      </c>
      <c r="I50" s="3" t="s">
        <v>419</v>
      </c>
      <c r="J50" t="s">
        <v>410</v>
      </c>
    </row>
    <row r="51" spans="1:10" x14ac:dyDescent="0.25">
      <c r="A51">
        <v>48</v>
      </c>
      <c r="B51" s="3" t="s">
        <v>603</v>
      </c>
      <c r="C51" s="3" t="s">
        <v>395</v>
      </c>
      <c r="D51" s="3" t="s">
        <v>396</v>
      </c>
      <c r="E51" s="3" t="s">
        <v>354</v>
      </c>
      <c r="F51" t="s">
        <v>105</v>
      </c>
      <c r="G51" s="3" t="s">
        <v>397</v>
      </c>
      <c r="H51" t="s">
        <v>129</v>
      </c>
      <c r="I51" s="3" t="s">
        <v>419</v>
      </c>
      <c r="J51" t="s">
        <v>410</v>
      </c>
    </row>
    <row r="52" spans="1:10" x14ac:dyDescent="0.25">
      <c r="A52">
        <v>49</v>
      </c>
      <c r="B52" s="3" t="s">
        <v>587</v>
      </c>
      <c r="C52" s="3" t="s">
        <v>316</v>
      </c>
      <c r="D52" s="3" t="s">
        <v>317</v>
      </c>
      <c r="E52" s="3" t="s">
        <v>318</v>
      </c>
      <c r="F52" t="s">
        <v>106</v>
      </c>
      <c r="G52" s="3" t="s">
        <v>319</v>
      </c>
      <c r="H52" t="s">
        <v>129</v>
      </c>
      <c r="I52" s="3" t="s">
        <v>419</v>
      </c>
      <c r="J52" t="s">
        <v>410</v>
      </c>
    </row>
    <row r="53" spans="1:10" x14ac:dyDescent="0.25">
      <c r="A53">
        <v>50</v>
      </c>
      <c r="B53" s="3" t="s">
        <v>588</v>
      </c>
      <c r="C53" s="3" t="s">
        <v>320</v>
      </c>
      <c r="D53" s="3" t="s">
        <v>321</v>
      </c>
      <c r="E53" s="3" t="s">
        <v>322</v>
      </c>
      <c r="F53" t="s">
        <v>106</v>
      </c>
      <c r="G53" s="3" t="s">
        <v>323</v>
      </c>
      <c r="H53" t="s">
        <v>129</v>
      </c>
      <c r="I53" s="3" t="s">
        <v>419</v>
      </c>
      <c r="J53" t="s">
        <v>410</v>
      </c>
    </row>
    <row r="54" spans="1:10" x14ac:dyDescent="0.25">
      <c r="A54">
        <v>51</v>
      </c>
      <c r="B54" s="3" t="s">
        <v>590</v>
      </c>
      <c r="C54" s="3" t="s">
        <v>341</v>
      </c>
      <c r="D54" s="3" t="s">
        <v>342</v>
      </c>
      <c r="E54" s="3" t="s">
        <v>343</v>
      </c>
      <c r="F54" t="s">
        <v>105</v>
      </c>
      <c r="G54" s="3" t="s">
        <v>344</v>
      </c>
      <c r="H54" t="s">
        <v>129</v>
      </c>
      <c r="I54" s="3" t="s">
        <v>419</v>
      </c>
      <c r="J54" t="s">
        <v>410</v>
      </c>
    </row>
    <row r="55" spans="1:10" x14ac:dyDescent="0.25">
      <c r="A55">
        <v>52</v>
      </c>
      <c r="B55" s="3" t="s">
        <v>310</v>
      </c>
      <c r="C55" s="3"/>
      <c r="D55" s="3"/>
      <c r="E55" s="3"/>
      <c r="G55" s="3" t="s">
        <v>311</v>
      </c>
      <c r="H55" t="s">
        <v>129</v>
      </c>
      <c r="I55" s="3" t="s">
        <v>419</v>
      </c>
      <c r="J55" t="s">
        <v>410</v>
      </c>
    </row>
    <row r="56" spans="1:10" x14ac:dyDescent="0.25">
      <c r="A56">
        <v>53</v>
      </c>
      <c r="B56" s="3" t="s">
        <v>604</v>
      </c>
      <c r="C56" s="3" t="s">
        <v>298</v>
      </c>
      <c r="D56" s="3" t="s">
        <v>398</v>
      </c>
      <c r="E56" s="3" t="s">
        <v>300</v>
      </c>
      <c r="F56" t="s">
        <v>106</v>
      </c>
      <c r="G56" s="3" t="s">
        <v>301</v>
      </c>
      <c r="H56" t="s">
        <v>129</v>
      </c>
      <c r="I56" s="3" t="s">
        <v>419</v>
      </c>
      <c r="J56" t="s">
        <v>410</v>
      </c>
    </row>
    <row r="57" spans="1:10" x14ac:dyDescent="0.25">
      <c r="A57">
        <v>54</v>
      </c>
      <c r="B57" s="3" t="s">
        <v>223</v>
      </c>
      <c r="C57" s="3" t="s">
        <v>399</v>
      </c>
      <c r="D57" s="3" t="s">
        <v>400</v>
      </c>
      <c r="E57" s="3" t="s">
        <v>401</v>
      </c>
      <c r="F57" t="s">
        <v>105</v>
      </c>
      <c r="G57" s="3" t="s">
        <v>402</v>
      </c>
      <c r="H57" t="s">
        <v>129</v>
      </c>
      <c r="I57" s="3" t="s">
        <v>419</v>
      </c>
      <c r="J57" t="s">
        <v>410</v>
      </c>
    </row>
    <row r="58" spans="1:10" x14ac:dyDescent="0.25">
      <c r="A58">
        <v>55</v>
      </c>
      <c r="B58" s="3" t="s">
        <v>403</v>
      </c>
      <c r="C58" s="3"/>
      <c r="D58" s="3"/>
      <c r="E58" s="3"/>
      <c r="G58" s="3" t="s">
        <v>404</v>
      </c>
      <c r="H58" t="s">
        <v>129</v>
      </c>
      <c r="I58" s="3" t="s">
        <v>419</v>
      </c>
      <c r="J58" t="s">
        <v>410</v>
      </c>
    </row>
    <row r="59" spans="1:10" x14ac:dyDescent="0.25">
      <c r="A59">
        <v>56</v>
      </c>
      <c r="B59" s="3" t="s">
        <v>219</v>
      </c>
      <c r="C59" s="3"/>
      <c r="D59" s="3"/>
      <c r="E59" s="3"/>
      <c r="G59" s="3" t="s">
        <v>391</v>
      </c>
      <c r="H59" t="s">
        <v>129</v>
      </c>
      <c r="I59" s="3" t="s">
        <v>419</v>
      </c>
      <c r="J59" t="s">
        <v>410</v>
      </c>
    </row>
    <row r="60" spans="1:10" x14ac:dyDescent="0.25">
      <c r="A60">
        <v>57</v>
      </c>
      <c r="B60" s="3" t="s">
        <v>599</v>
      </c>
      <c r="C60" s="3" t="s">
        <v>405</v>
      </c>
      <c r="D60" s="3" t="s">
        <v>406</v>
      </c>
      <c r="E60" s="3" t="s">
        <v>407</v>
      </c>
      <c r="F60" t="s">
        <v>106</v>
      </c>
      <c r="G60" s="3" t="s">
        <v>408</v>
      </c>
      <c r="H60" t="s">
        <v>129</v>
      </c>
      <c r="I60" s="3" t="s">
        <v>419</v>
      </c>
      <c r="J60" t="s">
        <v>410</v>
      </c>
    </row>
    <row r="61" spans="1:10" x14ac:dyDescent="0.25">
      <c r="A61">
        <v>58</v>
      </c>
      <c r="B61" s="3" t="s">
        <v>219</v>
      </c>
      <c r="C61" s="3"/>
      <c r="D61" s="3"/>
      <c r="E61" s="3"/>
      <c r="G61" s="3" t="s">
        <v>391</v>
      </c>
      <c r="H61" t="s">
        <v>129</v>
      </c>
      <c r="I61" s="3" t="s">
        <v>419</v>
      </c>
      <c r="J61" t="s">
        <v>410</v>
      </c>
    </row>
    <row r="62" spans="1:10" x14ac:dyDescent="0.25">
      <c r="A62">
        <v>59</v>
      </c>
      <c r="B62" s="3" t="s">
        <v>219</v>
      </c>
      <c r="C62" s="3"/>
      <c r="D62" s="3"/>
      <c r="E62" s="3"/>
      <c r="G62" s="3" t="s">
        <v>391</v>
      </c>
      <c r="H62" t="s">
        <v>129</v>
      </c>
      <c r="I62" s="3" t="s">
        <v>419</v>
      </c>
      <c r="J62" t="s">
        <v>410</v>
      </c>
    </row>
    <row r="63" spans="1:10" x14ac:dyDescent="0.25">
      <c r="A63">
        <v>60</v>
      </c>
      <c r="B63" s="3" t="s">
        <v>219</v>
      </c>
      <c r="C63" s="3"/>
      <c r="D63" s="3"/>
      <c r="E63" s="3"/>
      <c r="G63" s="3" t="s">
        <v>391</v>
      </c>
      <c r="H63" t="s">
        <v>129</v>
      </c>
      <c r="I63" s="3" t="s">
        <v>419</v>
      </c>
      <c r="J63" t="s">
        <v>410</v>
      </c>
    </row>
    <row r="64" spans="1:10" x14ac:dyDescent="0.25">
      <c r="A64">
        <v>61</v>
      </c>
      <c r="B64" s="3" t="s">
        <v>599</v>
      </c>
      <c r="C64" s="3" t="s">
        <v>405</v>
      </c>
      <c r="D64" s="3" t="s">
        <v>406</v>
      </c>
      <c r="E64" s="3" t="s">
        <v>407</v>
      </c>
      <c r="F64" t="s">
        <v>106</v>
      </c>
      <c r="G64" s="3" t="s">
        <v>408</v>
      </c>
      <c r="H64" t="s">
        <v>129</v>
      </c>
      <c r="I64" s="3" t="s">
        <v>419</v>
      </c>
      <c r="J64" t="s">
        <v>410</v>
      </c>
    </row>
    <row r="65" spans="1:10" x14ac:dyDescent="0.25">
      <c r="A65">
        <v>62</v>
      </c>
      <c r="B65" s="3" t="s">
        <v>409</v>
      </c>
      <c r="C65" s="3"/>
      <c r="D65" s="3"/>
      <c r="E65" s="3"/>
      <c r="G65" s="3" t="s">
        <v>391</v>
      </c>
      <c r="H65" t="s">
        <v>129</v>
      </c>
      <c r="I65" s="3" t="s">
        <v>419</v>
      </c>
      <c r="J65" t="s">
        <v>410</v>
      </c>
    </row>
    <row r="66" spans="1:10" x14ac:dyDescent="0.25">
      <c r="A66">
        <v>63</v>
      </c>
      <c r="B66" s="3" t="s">
        <v>409</v>
      </c>
      <c r="C66" s="3"/>
      <c r="D66" s="3"/>
      <c r="E66" s="3"/>
      <c r="G66" s="3" t="s">
        <v>411</v>
      </c>
      <c r="H66" t="s">
        <v>129</v>
      </c>
      <c r="I66" s="3" t="s">
        <v>419</v>
      </c>
      <c r="J66" t="s">
        <v>410</v>
      </c>
    </row>
    <row r="67" spans="1:10" x14ac:dyDescent="0.25">
      <c r="A67">
        <v>64</v>
      </c>
      <c r="B67" s="3" t="s">
        <v>412</v>
      </c>
      <c r="C67" s="3"/>
      <c r="D67" s="3"/>
      <c r="E67" s="3"/>
      <c r="G67" s="3" t="s">
        <v>413</v>
      </c>
      <c r="H67" t="s">
        <v>129</v>
      </c>
      <c r="I67" s="3" t="s">
        <v>419</v>
      </c>
      <c r="J67" t="s">
        <v>410</v>
      </c>
    </row>
    <row r="68" spans="1:10" x14ac:dyDescent="0.25">
      <c r="A68">
        <v>65</v>
      </c>
      <c r="B68" s="3" t="s">
        <v>414</v>
      </c>
      <c r="C68" s="3" t="s">
        <v>415</v>
      </c>
      <c r="D68" s="3" t="s">
        <v>416</v>
      </c>
      <c r="E68" s="3" t="s">
        <v>417</v>
      </c>
      <c r="F68" t="s">
        <v>105</v>
      </c>
      <c r="G68" s="3" t="s">
        <v>418</v>
      </c>
      <c r="H68" t="s">
        <v>129</v>
      </c>
      <c r="I68" s="3" t="s">
        <v>419</v>
      </c>
      <c r="J68" t="s">
        <v>410</v>
      </c>
    </row>
    <row r="69" spans="1:10" x14ac:dyDescent="0.25">
      <c r="A69">
        <v>66</v>
      </c>
      <c r="B69" s="3" t="s">
        <v>414</v>
      </c>
      <c r="C69" s="3" t="s">
        <v>415</v>
      </c>
      <c r="D69" s="3" t="s">
        <v>416</v>
      </c>
      <c r="E69" s="3" t="s">
        <v>417</v>
      </c>
      <c r="F69" t="s">
        <v>105</v>
      </c>
      <c r="G69" s="3" t="s">
        <v>418</v>
      </c>
      <c r="H69" t="s">
        <v>129</v>
      </c>
      <c r="I69" s="3" t="s">
        <v>419</v>
      </c>
      <c r="J69" t="s">
        <v>410</v>
      </c>
    </row>
    <row r="70" spans="1:10" x14ac:dyDescent="0.25">
      <c r="A70">
        <v>67</v>
      </c>
      <c r="B70" s="3" t="s">
        <v>420</v>
      </c>
      <c r="C70" s="3" t="s">
        <v>421</v>
      </c>
      <c r="D70" s="3" t="s">
        <v>422</v>
      </c>
      <c r="E70" s="3" t="s">
        <v>423</v>
      </c>
      <c r="F70" t="s">
        <v>105</v>
      </c>
      <c r="G70" s="3" t="s">
        <v>424</v>
      </c>
      <c r="H70" t="s">
        <v>129</v>
      </c>
      <c r="I70" s="3" t="s">
        <v>419</v>
      </c>
      <c r="J70" t="s">
        <v>410</v>
      </c>
    </row>
    <row r="71" spans="1:10" x14ac:dyDescent="0.25">
      <c r="A71">
        <v>68</v>
      </c>
      <c r="B71" s="3" t="s">
        <v>420</v>
      </c>
      <c r="C71" s="3" t="s">
        <v>421</v>
      </c>
      <c r="D71" s="3" t="s">
        <v>422</v>
      </c>
      <c r="E71" s="3" t="s">
        <v>423</v>
      </c>
      <c r="F71" t="s">
        <v>105</v>
      </c>
      <c r="G71" s="3" t="s">
        <v>424</v>
      </c>
      <c r="H71" t="s">
        <v>129</v>
      </c>
      <c r="I71" s="3" t="s">
        <v>419</v>
      </c>
      <c r="J71" t="s">
        <v>410</v>
      </c>
    </row>
    <row r="72" spans="1:10" x14ac:dyDescent="0.25">
      <c r="A72">
        <v>69</v>
      </c>
      <c r="B72" s="3" t="s">
        <v>425</v>
      </c>
      <c r="C72" s="3" t="s">
        <v>426</v>
      </c>
      <c r="D72" s="3" t="s">
        <v>427</v>
      </c>
      <c r="E72" s="3" t="s">
        <v>428</v>
      </c>
      <c r="F72" t="s">
        <v>105</v>
      </c>
      <c r="G72" s="3" t="s">
        <v>429</v>
      </c>
      <c r="H72" t="s">
        <v>129</v>
      </c>
      <c r="I72" s="3" t="s">
        <v>419</v>
      </c>
      <c r="J72" t="s">
        <v>410</v>
      </c>
    </row>
    <row r="73" spans="1:10" x14ac:dyDescent="0.25">
      <c r="A73">
        <v>70</v>
      </c>
      <c r="B73" s="3" t="s">
        <v>425</v>
      </c>
      <c r="C73" s="3" t="s">
        <v>426</v>
      </c>
      <c r="D73" s="3" t="s">
        <v>427</v>
      </c>
      <c r="E73" s="3" t="s">
        <v>428</v>
      </c>
      <c r="F73" t="s">
        <v>105</v>
      </c>
      <c r="G73" s="3" t="s">
        <v>429</v>
      </c>
      <c r="H73" t="s">
        <v>129</v>
      </c>
      <c r="I73" s="3" t="s">
        <v>419</v>
      </c>
      <c r="J73" t="s">
        <v>410</v>
      </c>
    </row>
    <row r="74" spans="1:10" x14ac:dyDescent="0.25">
      <c r="A74">
        <v>71</v>
      </c>
      <c r="B74" s="3" t="s">
        <v>430</v>
      </c>
      <c r="C74" s="3"/>
      <c r="D74" s="3"/>
      <c r="E74" s="3"/>
      <c r="G74" s="3" t="s">
        <v>413</v>
      </c>
      <c r="H74" t="s">
        <v>129</v>
      </c>
      <c r="I74" s="3" t="s">
        <v>419</v>
      </c>
      <c r="J74" t="s">
        <v>410</v>
      </c>
    </row>
    <row r="75" spans="1:10" x14ac:dyDescent="0.25">
      <c r="A75">
        <v>72</v>
      </c>
      <c r="B75" s="3" t="s">
        <v>430</v>
      </c>
      <c r="C75" s="3"/>
      <c r="D75" s="3"/>
      <c r="E75" s="3"/>
      <c r="G75" s="3" t="s">
        <v>413</v>
      </c>
      <c r="H75" t="s">
        <v>129</v>
      </c>
      <c r="I75" s="3" t="s">
        <v>419</v>
      </c>
      <c r="J75" t="s">
        <v>410</v>
      </c>
    </row>
    <row r="76" spans="1:10" x14ac:dyDescent="0.25">
      <c r="A76">
        <v>73</v>
      </c>
      <c r="B76" s="3" t="s">
        <v>431</v>
      </c>
      <c r="C76" s="3" t="s">
        <v>432</v>
      </c>
      <c r="D76" s="3" t="s">
        <v>433</v>
      </c>
      <c r="E76" s="3" t="s">
        <v>434</v>
      </c>
      <c r="F76" t="s">
        <v>106</v>
      </c>
      <c r="G76" s="3" t="s">
        <v>435</v>
      </c>
      <c r="H76" t="s">
        <v>129</v>
      </c>
      <c r="I76" s="3" t="s">
        <v>419</v>
      </c>
      <c r="J76" t="s">
        <v>410</v>
      </c>
    </row>
    <row r="77" spans="1:10" x14ac:dyDescent="0.25">
      <c r="A77">
        <v>74</v>
      </c>
      <c r="B77" s="3" t="s">
        <v>430</v>
      </c>
      <c r="C77" s="3"/>
      <c r="D77" s="3"/>
      <c r="E77" s="3"/>
      <c r="G77" s="3" t="s">
        <v>413</v>
      </c>
      <c r="H77" t="s">
        <v>129</v>
      </c>
      <c r="I77" s="3" t="s">
        <v>419</v>
      </c>
      <c r="J77" t="s">
        <v>410</v>
      </c>
    </row>
    <row r="78" spans="1:10" x14ac:dyDescent="0.25">
      <c r="A78">
        <v>75</v>
      </c>
      <c r="B78" s="3" t="s">
        <v>431</v>
      </c>
      <c r="C78" s="3" t="s">
        <v>432</v>
      </c>
      <c r="D78" s="3" t="s">
        <v>433</v>
      </c>
      <c r="E78" s="3" t="s">
        <v>434</v>
      </c>
      <c r="F78" t="s">
        <v>106</v>
      </c>
      <c r="G78" s="3" t="s">
        <v>435</v>
      </c>
      <c r="H78" t="s">
        <v>129</v>
      </c>
      <c r="I78" s="3" t="s">
        <v>419</v>
      </c>
      <c r="J78" t="s">
        <v>410</v>
      </c>
    </row>
  </sheetData>
  <dataValidations count="2">
    <dataValidation type="list" allowBlank="1" showErrorMessage="1" sqref="F4:F126" xr:uid="{00000000-0002-0000-0700-000000000000}">
      <formula1>Hidden_1_Tabla_4163445</formula1>
    </dataValidation>
    <dataValidation type="list" allowBlank="1" showErrorMessage="1" sqref="H4:H126" xr:uid="{00000000-0002-0000-0700-000001000000}">
      <formula1>Hidden_2_Tabla_4163447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106</v>
      </c>
    </row>
    <row r="2" spans="1:1" x14ac:dyDescent="0.25">
      <c r="A2" t="s">
        <v>105</v>
      </c>
    </row>
    <row r="3" spans="1:1" x14ac:dyDescent="0.25">
      <c r="A3"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Tabla_416344</vt:lpstr>
      <vt:lpstr>Hidden_1_Tabla_416344</vt:lpstr>
      <vt:lpstr>Hidden_2_Tabla_416344</vt:lpstr>
      <vt:lpstr>Tabla_416345</vt:lpstr>
      <vt:lpstr>Tabla_416346</vt:lpstr>
      <vt:lpstr>Hidden_1_Tabla_4163445</vt:lpstr>
      <vt:lpstr>Hidden_13</vt:lpstr>
      <vt:lpstr>Hidden_2_Tabla_4163447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 Muñoz Sandoval</cp:lastModifiedBy>
  <dcterms:created xsi:type="dcterms:W3CDTF">2026-07-09T19:04:06Z</dcterms:created>
  <dcterms:modified xsi:type="dcterms:W3CDTF">2026-07-17T17:31:16Z</dcterms:modified>
</cp:coreProperties>
</file>