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Formatos OT_T1_2026/Con fórmula/"/>
    </mc:Choice>
  </mc:AlternateContent>
  <xr:revisionPtr revIDLastSave="1118" documentId="11_0B5A1391F5BC5CB81FCB53EFEE7A53F0C9501EA0" xr6:coauthVersionLast="47" xr6:coauthVersionMax="47" xr10:uidLastSave="{ADA8E170-3598-433E-9013-9D4BA53B2F76}"/>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Tabla_386053" sheetId="6" r:id="rId6"/>
    <sheet name="Tabla_386054" sheetId="7" r:id="rId7"/>
  </sheets>
  <definedNames>
    <definedName name="Hidden_13">Hidden_1!$A$1:$A$11</definedName>
    <definedName name="Hidden_211">Hidden_2!$A$1:$A$3</definedName>
    <definedName name="Hidden_312">Hidden_3!$A$1:$A$2</definedName>
    <definedName name="Hidden_414">Hidden_4!$A$1:$A$2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4" i="1" l="1"/>
  <c r="B215" i="7"/>
  <c r="B214" i="7"/>
  <c r="B213" i="7"/>
  <c r="B212" i="7"/>
  <c r="B211" i="7"/>
  <c r="B210" i="7"/>
  <c r="B209" i="7"/>
  <c r="B208" i="7"/>
  <c r="B207" i="7"/>
  <c r="B206" i="7"/>
  <c r="B205" i="7"/>
  <c r="B204" i="7"/>
  <c r="B203" i="7"/>
  <c r="B202" i="7"/>
  <c r="B201" i="7"/>
  <c r="B200" i="7"/>
  <c r="B199" i="7"/>
  <c r="B198" i="7"/>
  <c r="B197" i="7"/>
  <c r="B196" i="7"/>
  <c r="B195" i="7"/>
  <c r="B194" i="7"/>
  <c r="B193" i="7"/>
  <c r="B192" i="7"/>
  <c r="B191" i="7"/>
  <c r="B190" i="7"/>
  <c r="B189" i="7"/>
  <c r="B188" i="7"/>
  <c r="B187" i="7"/>
  <c r="B186" i="7"/>
  <c r="B185" i="7"/>
  <c r="B184" i="7"/>
  <c r="B183" i="7"/>
  <c r="B182" i="7"/>
  <c r="B181" i="7"/>
  <c r="B180" i="7"/>
  <c r="B179" i="7"/>
  <c r="B178" i="7"/>
  <c r="B177" i="7"/>
  <c r="B176" i="7"/>
  <c r="B175" i="7"/>
  <c r="B174" i="7"/>
  <c r="B173" i="7"/>
  <c r="B172" i="7"/>
  <c r="B171" i="7"/>
  <c r="B170" i="7"/>
  <c r="B169" i="7"/>
  <c r="B168" i="7"/>
  <c r="B167" i="7"/>
  <c r="B166" i="7"/>
  <c r="B165" i="7"/>
  <c r="B164" i="7"/>
  <c r="B163" i="7"/>
  <c r="B162" i="7"/>
  <c r="B161" i="7"/>
  <c r="B160" i="7"/>
  <c r="B159" i="7"/>
  <c r="B158" i="7"/>
  <c r="B157" i="7"/>
  <c r="B156" i="7"/>
  <c r="B155" i="7"/>
  <c r="B154" i="7"/>
  <c r="B153" i="7"/>
  <c r="B152" i="7"/>
  <c r="B151" i="7"/>
  <c r="B150" i="7"/>
  <c r="B149" i="7"/>
  <c r="B148" i="7"/>
  <c r="B147" i="7"/>
  <c r="B146" i="7"/>
  <c r="B145" i="7"/>
  <c r="B144" i="7"/>
  <c r="B143" i="7"/>
  <c r="B142" i="7"/>
  <c r="B141" i="7"/>
  <c r="B140" i="7"/>
  <c r="B139" i="7"/>
  <c r="B138" i="7"/>
  <c r="B137" i="7"/>
  <c r="B136" i="7"/>
  <c r="B135" i="7"/>
  <c r="B134" i="7"/>
  <c r="B133" i="7"/>
  <c r="B132" i="7"/>
  <c r="B131" i="7"/>
  <c r="B130" i="7"/>
  <c r="B129" i="7"/>
  <c r="B128" i="7"/>
  <c r="B127" i="7"/>
  <c r="B125" i="7"/>
  <c r="B126" i="7"/>
  <c r="B124" i="7"/>
  <c r="B123" i="7"/>
  <c r="B122" i="7"/>
  <c r="B121" i="7"/>
  <c r="B120" i="7"/>
  <c r="B119" i="7"/>
  <c r="B118" i="7"/>
  <c r="B117" i="7"/>
  <c r="B116" i="7"/>
  <c r="B115" i="7"/>
  <c r="B114" i="7"/>
  <c r="B113" i="7"/>
  <c r="B112" i="7"/>
  <c r="B111" i="7"/>
  <c r="B110" i="7"/>
  <c r="B109" i="7"/>
  <c r="B108" i="7"/>
  <c r="B107" i="7"/>
  <c r="B106" i="7"/>
  <c r="B105" i="7"/>
  <c r="B104" i="7"/>
  <c r="B103" i="7"/>
  <c r="B102" i="7"/>
  <c r="B101" i="7"/>
  <c r="B100" i="7"/>
  <c r="B99" i="7"/>
  <c r="B98" i="7"/>
  <c r="B97" i="7"/>
  <c r="B96" i="7"/>
  <c r="B95" i="7"/>
  <c r="B94" i="7"/>
  <c r="B93" i="7"/>
  <c r="B92" i="7"/>
  <c r="B91" i="7"/>
  <c r="B90" i="7"/>
  <c r="B89" i="7"/>
  <c r="B88" i="7"/>
  <c r="B87" i="7"/>
  <c r="B86" i="7"/>
  <c r="B85" i="7"/>
  <c r="B84" i="7"/>
  <c r="B83" i="7"/>
  <c r="B82" i="7"/>
  <c r="B81" i="7"/>
  <c r="B80" i="7"/>
  <c r="B79" i="7"/>
  <c r="B78" i="7"/>
  <c r="B77" i="7"/>
  <c r="B76" i="7"/>
  <c r="B75" i="7"/>
  <c r="B74" i="7"/>
  <c r="B73" i="7"/>
  <c r="B72" i="7"/>
  <c r="B71" i="7"/>
  <c r="B70" i="7"/>
  <c r="B69" i="7"/>
  <c r="B68" i="7"/>
  <c r="B67" i="7"/>
  <c r="B66" i="7"/>
  <c r="B65" i="7"/>
  <c r="B64" i="7"/>
  <c r="B63" i="7"/>
  <c r="B62" i="7"/>
  <c r="B61" i="7"/>
  <c r="B60" i="7"/>
  <c r="B59" i="7"/>
  <c r="B58" i="7"/>
  <c r="B57" i="7"/>
  <c r="B56" i="7"/>
  <c r="B55" i="7"/>
  <c r="B54" i="7"/>
  <c r="B53" i="7"/>
  <c r="B52"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8" i="7"/>
  <c r="B7" i="7"/>
  <c r="B6" i="7"/>
  <c r="B5" i="7"/>
  <c r="B4" i="7"/>
  <c r="AE93" i="1"/>
  <c r="AE219" i="1"/>
  <c r="AE217" i="1"/>
  <c r="AE216" i="1"/>
  <c r="AE215" i="1"/>
  <c r="AE214" i="1"/>
  <c r="AE213" i="1"/>
  <c r="AE211" i="1"/>
  <c r="AE210" i="1"/>
  <c r="AE209" i="1"/>
  <c r="AE207" i="1"/>
  <c r="AE205" i="1"/>
  <c r="AE203" i="1"/>
  <c r="AE200" i="1"/>
  <c r="AE197" i="1"/>
  <c r="AE194" i="1"/>
  <c r="AE192" i="1"/>
  <c r="AE190" i="1"/>
  <c r="AE189" i="1"/>
  <c r="AE187" i="1"/>
  <c r="AE185" i="1"/>
  <c r="AE184" i="1"/>
  <c r="AE182" i="1"/>
  <c r="AE181" i="1"/>
  <c r="AE180" i="1"/>
  <c r="AE175" i="1"/>
  <c r="AE174" i="1"/>
  <c r="AE171" i="1"/>
  <c r="AE170" i="1"/>
  <c r="AE169" i="1"/>
  <c r="AE168" i="1"/>
  <c r="AE167" i="1"/>
  <c r="AE166" i="1"/>
  <c r="AE165" i="1"/>
  <c r="AE164" i="1"/>
  <c r="AE163" i="1"/>
  <c r="AE162" i="1"/>
  <c r="AE161" i="1"/>
  <c r="AE160" i="1"/>
  <c r="AE159" i="1"/>
  <c r="AE158" i="1"/>
  <c r="AE157" i="1"/>
  <c r="AE156" i="1"/>
  <c r="AE155" i="1"/>
  <c r="AE154" i="1"/>
  <c r="AE153" i="1"/>
  <c r="AE152" i="1"/>
  <c r="AE151" i="1"/>
  <c r="AE149" i="1"/>
  <c r="AE148" i="1"/>
  <c r="AE150" i="1"/>
  <c r="AE141" i="1"/>
  <c r="AE139" i="1"/>
  <c r="AE137" i="1"/>
  <c r="AE135" i="1"/>
  <c r="AE133" i="1"/>
  <c r="AE131" i="1"/>
  <c r="AE130" i="1"/>
  <c r="AE129" i="1"/>
  <c r="AE128" i="1"/>
  <c r="AE127" i="1"/>
  <c r="AE126" i="1"/>
  <c r="AE122" i="1"/>
  <c r="AE121" i="1"/>
  <c r="AE120" i="1"/>
  <c r="AE119" i="1"/>
  <c r="AE114" i="1"/>
  <c r="AE113" i="1"/>
  <c r="AE112" i="1"/>
  <c r="AE110" i="1"/>
  <c r="AE109" i="1"/>
  <c r="AE105" i="1"/>
  <c r="AE103" i="1"/>
  <c r="AE99" i="1"/>
  <c r="AE95" i="1"/>
  <c r="AE94" i="1"/>
  <c r="AE92" i="1"/>
  <c r="AE91" i="1"/>
  <c r="AE90" i="1"/>
  <c r="AE89" i="1"/>
  <c r="AE86" i="1"/>
  <c r="AE85" i="1"/>
  <c r="AE84" i="1"/>
  <c r="AE83" i="1"/>
  <c r="AE82" i="1"/>
  <c r="AE81" i="1"/>
  <c r="AE80" i="1"/>
  <c r="AE79" i="1"/>
  <c r="AE78" i="1"/>
  <c r="AE77" i="1"/>
  <c r="AE76" i="1"/>
  <c r="AE69" i="1"/>
  <c r="AE68" i="1"/>
  <c r="AE67" i="1"/>
  <c r="AE66" i="1"/>
  <c r="AE65" i="1"/>
  <c r="AE63" i="1"/>
  <c r="AE62" i="1"/>
  <c r="AE57" i="1"/>
  <c r="AE56" i="1"/>
  <c r="AE53" i="1"/>
  <c r="AE52" i="1"/>
  <c r="AE51" i="1"/>
  <c r="AE50" i="1"/>
  <c r="AE49" i="1"/>
  <c r="AE48" i="1"/>
  <c r="AE47" i="1"/>
  <c r="AE46" i="1"/>
  <c r="AE45" i="1"/>
  <c r="AE38" i="1"/>
  <c r="AE36" i="1"/>
  <c r="AE35" i="1"/>
  <c r="AE34" i="1"/>
  <c r="AE33" i="1"/>
  <c r="AE32" i="1"/>
  <c r="AE31" i="1"/>
  <c r="AE30" i="1"/>
  <c r="AE23" i="1"/>
  <c r="AE22" i="1"/>
  <c r="AE20" i="1"/>
  <c r="AE18" i="1"/>
  <c r="AE11" i="1"/>
  <c r="AE10" i="1"/>
  <c r="AE9" i="1"/>
</calcChain>
</file>

<file path=xl/sharedStrings.xml><?xml version="1.0" encoding="utf-8"?>
<sst xmlns="http://schemas.openxmlformats.org/spreadsheetml/2006/main" count="5022" uniqueCount="550">
  <si>
    <t>46171</t>
  </si>
  <si>
    <t>TÍTULO</t>
  </si>
  <si>
    <t>NOMBRE CORTO</t>
  </si>
  <si>
    <t>DESCRIPCIÓN</t>
  </si>
  <si>
    <t>Gastos por concepto de viáticos y representación</t>
  </si>
  <si>
    <t>LTAIPG26F1_IX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</si>
  <si>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</si>
  <si>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</si>
  <si>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</si>
  <si>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</si>
  <si>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</si>
  <si>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</si>
  <si>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</si>
  <si>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</si>
  <si>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</si>
  <si>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</si>
  <si>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</si>
  <si>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386037</t>
  </si>
  <si>
    <t>386060</t>
  </si>
  <si>
    <t>386061</t>
  </si>
  <si>
    <t>570624</t>
  </si>
  <si>
    <t>386056</t>
  </si>
  <si>
    <t>386044</t>
  </si>
  <si>
    <t>386045</t>
  </si>
  <si>
    <t>386062</t>
  </si>
  <si>
    <t>386034</t>
  </si>
  <si>
    <t>386035</t>
  </si>
  <si>
    <t>386036</t>
  </si>
  <si>
    <t>570625</t>
  </si>
  <si>
    <t>386059</t>
  </si>
  <si>
    <t>386041</t>
  </si>
  <si>
    <t>386066</t>
  </si>
  <si>
    <t>386047</t>
  </si>
  <si>
    <t>386051</t>
  </si>
  <si>
    <t>386042</t>
  </si>
  <si>
    <t>386043</t>
  </si>
  <si>
    <t>386063</t>
  </si>
  <si>
    <t>386038</t>
  </si>
  <si>
    <t>386039</t>
  </si>
  <si>
    <t>386040</t>
  </si>
  <si>
    <t>386046</t>
  </si>
  <si>
    <t>386049</t>
  </si>
  <si>
    <t>386050</t>
  </si>
  <si>
    <t>386053</t>
  </si>
  <si>
    <t>536113</t>
  </si>
  <si>
    <t>536147</t>
  </si>
  <si>
    <t>386064</t>
  </si>
  <si>
    <t>386052</t>
  </si>
  <si>
    <t>386054</t>
  </si>
  <si>
    <t>386065</t>
  </si>
  <si>
    <t>386058</t>
  </si>
  <si>
    <t>386033</t>
  </si>
  <si>
    <t>386057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</si>
  <si>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</si>
  <si>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</si>
  <si>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</si>
  <si>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</si>
  <si>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</si>
  <si>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</si>
  <si>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</si>
  <si>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</si>
  <si>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</si>
  <si>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</si>
  <si>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</si>
  <si>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</si>
  <si>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</si>
  <si>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</si>
  <si>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</si>
  <si>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</si>
  <si>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</si>
  <si>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</si>
  <si>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</si>
  <si>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</si>
  <si>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</si>
  <si>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</si>
  <si>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</si>
  <si>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</si>
  <si>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</si>
  <si>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</si>
  <si>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</si>
  <si>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Tabla_386053</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</si>
  <si>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</si>
  <si>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</si>
  <si>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</si>
  <si>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</si>
  <si>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Tabla_386054</t>
  </si>
  <si>
    <t>Hipervínculo a normativa que regula los gastos por concepto de viáticos y gastos de representación</t>
  </si>
  <si>
    <t>Área(s) responsable(s) que genera(n), posee(n), publica(n) y actualizan la información</t>
  </si>
  <si>
    <t>Fecha de actualización</t>
  </si>
  <si>
    <t>Nota</t>
  </si>
  <si>
    <t>Servidor(a) público(a)</t>
  </si>
  <si>
    <t>Ejecutivo</t>
  </si>
  <si>
    <t>Encargada de Despacho de Secretaria de Órgano Desconcentrado</t>
  </si>
  <si>
    <t>Encargada</t>
  </si>
  <si>
    <t>JER San Francisco del Rincón</t>
  </si>
  <si>
    <t>María Teresa</t>
  </si>
  <si>
    <t>Ramírez</t>
  </si>
  <si>
    <t>García</t>
  </si>
  <si>
    <t>Mujer</t>
  </si>
  <si>
    <t>Viáticos</t>
  </si>
  <si>
    <t>Traslado a oficinas centrales del Instituto para el desarrollo de diversas actividades institutcionales</t>
  </si>
  <si>
    <t>Nacional</t>
  </si>
  <si>
    <t>México</t>
  </si>
  <si>
    <t>Guanajuato</t>
  </si>
  <si>
    <t>San Francisco del Rincón</t>
  </si>
  <si>
    <t>https://api.ieeg.mx/repoinfo/Uploads/lineamientos-generales-de-racionalidad-austeridad-y-disciplina-presupuestal-del-ieeg-2026.pdf</t>
  </si>
  <si>
    <t>Coordinación Administrativa</t>
  </si>
  <si>
    <t>Directivo</t>
  </si>
  <si>
    <t>Titular de Órgano Desconcentrado</t>
  </si>
  <si>
    <t>Titular</t>
  </si>
  <si>
    <t>Lucia Ariadna</t>
  </si>
  <si>
    <t>Acosta</t>
  </si>
  <si>
    <t>Fajardo</t>
  </si>
  <si>
    <t>JER San Luis de la Paz</t>
  </si>
  <si>
    <t xml:space="preserve">Alfonso </t>
  </si>
  <si>
    <t>Villanueva</t>
  </si>
  <si>
    <t>Hombre</t>
  </si>
  <si>
    <t>Traslado a oficinas centrales del Instituto para entrega de documentación</t>
  </si>
  <si>
    <t>San Luis de la Paz</t>
  </si>
  <si>
    <t>Encargado de Despacho de Secretaria de Órgano Desconcentrado</t>
  </si>
  <si>
    <t>Encargado</t>
  </si>
  <si>
    <t>Issac Leonardo</t>
  </si>
  <si>
    <t>Aguirre</t>
  </si>
  <si>
    <t>Estrada</t>
  </si>
  <si>
    <t>Traslado a oficinas centrales del Instituto para asistencia a exposición documental "Un día de elecciones en Guanajuato".</t>
  </si>
  <si>
    <t>Encargado de Despacho de Secretario de Órgano Desconcentrado</t>
  </si>
  <si>
    <t>JER Yuriria</t>
  </si>
  <si>
    <t>Arturo</t>
  </si>
  <si>
    <t>Aboytes</t>
  </si>
  <si>
    <t>Guerrero</t>
  </si>
  <si>
    <t>Yuriria</t>
  </si>
  <si>
    <t>Secretaria de Órgano Desconcentrado</t>
  </si>
  <si>
    <t>Secretaria</t>
  </si>
  <si>
    <t>JER Pénjamo</t>
  </si>
  <si>
    <t>Juana Ibett</t>
  </si>
  <si>
    <t>Guevara</t>
  </si>
  <si>
    <t>Pénjamo</t>
  </si>
  <si>
    <t>JER Salamanca</t>
  </si>
  <si>
    <t>Yuliana Nayade</t>
  </si>
  <si>
    <t>López</t>
  </si>
  <si>
    <t>León</t>
  </si>
  <si>
    <t>Traslado a institución educativa por actividades del programa "Atención de infancias y adolescencias"</t>
  </si>
  <si>
    <t>Salamanca</t>
  </si>
  <si>
    <t>JER Celaya</t>
  </si>
  <si>
    <t>Juan Pablo</t>
  </si>
  <si>
    <t>Rosales</t>
  </si>
  <si>
    <t>Martínez</t>
  </si>
  <si>
    <t>Traslado a oficinas centrales del Instituto para asistencia a exposición documental "Un día de elecciones en Guanajuato" y realización de trámites administrativos</t>
  </si>
  <si>
    <t>Celaya</t>
  </si>
  <si>
    <t>Encargado de Despacho de Secretaria de Órgano desconcentrado</t>
  </si>
  <si>
    <t>JER Cortazar</t>
  </si>
  <si>
    <t>Luis Esteban</t>
  </si>
  <si>
    <t>Pérez</t>
  </si>
  <si>
    <t>Meza</t>
  </si>
  <si>
    <t>Traslado a oficinas centrales del Instituto para asistencia a exposición documental "Un día de elecciones en Guanajuato" y traslado a Coroneo para impartir el taller "Liderazgo democrático" al alumnado y profesorado de secundarias y preparatorias del programa "República Escolar"</t>
  </si>
  <si>
    <t>Cortazár</t>
  </si>
  <si>
    <t>Traslado a Coroneo para impartir el taller "Liderazgo democrático" al alumnado y profesorado de secundarias y preparatorias del programa "República Escolar"</t>
  </si>
  <si>
    <t>Coroneo</t>
  </si>
  <si>
    <t>JER Acámbaro</t>
  </si>
  <si>
    <t>Adriana</t>
  </si>
  <si>
    <t>Sánchez</t>
  </si>
  <si>
    <t>Espinoza</t>
  </si>
  <si>
    <t>Traslado a oficinas centrales del Instituto para asistencia a exposición documental "Un día de elecciones en Guanajuato". Y diversos trámites administrativos</t>
  </si>
  <si>
    <t>Acámbaro</t>
  </si>
  <si>
    <t>Secretario de Órgano Desconcentrado</t>
  </si>
  <si>
    <t>Secretario</t>
  </si>
  <si>
    <t>JER León</t>
  </si>
  <si>
    <t>Federico</t>
  </si>
  <si>
    <t>Herrera</t>
  </si>
  <si>
    <t>Operativo</t>
  </si>
  <si>
    <t>Actuario</t>
  </si>
  <si>
    <t>Unidad Técnica Jurídica y de lo Contencioso Electoral</t>
  </si>
  <si>
    <t>Juan Manuel</t>
  </si>
  <si>
    <t>Mares</t>
  </si>
  <si>
    <t>Flores</t>
  </si>
  <si>
    <t>Diligencia para notificación y/o citatorio</t>
  </si>
  <si>
    <t>Irapuato, Valle de Santiago</t>
  </si>
  <si>
    <t>Analista Profesional</t>
  </si>
  <si>
    <t>Analista</t>
  </si>
  <si>
    <t>Dirección de Cultura Política y Electoral</t>
  </si>
  <si>
    <t>Miriam Guadalupe</t>
  </si>
  <si>
    <t xml:space="preserve">Carreón </t>
  </si>
  <si>
    <t>Cantero</t>
  </si>
  <si>
    <t>Entrega de calendarios de escritorio Dibujando con Valores, a institutciones públicas y asociaciones aliadas en León</t>
  </si>
  <si>
    <t>Chofer</t>
  </si>
  <si>
    <t>Arturo Salatiel</t>
  </si>
  <si>
    <t>Garcidueñas</t>
  </si>
  <si>
    <t>Entrega de requerimiento de información en el ISSSTE y JAPAMA  de Celaya</t>
  </si>
  <si>
    <t>Abel</t>
  </si>
  <si>
    <t>Navarro</t>
  </si>
  <si>
    <t>Entrega de oficios en Catastro Irapuato, IACIP, PAN, MC, PVEM y PT</t>
  </si>
  <si>
    <t>Irapuato, León</t>
  </si>
  <si>
    <t>Entrega de oficios de requerimiento en Desarrollo Urbano, Poder Judicial, Ayuntamiento de Valle de Santiago</t>
  </si>
  <si>
    <t>Irapuato, León, Valle de Santiago</t>
  </si>
  <si>
    <t>Marcos</t>
  </si>
  <si>
    <t>Jaramillo</t>
  </si>
  <si>
    <t>Vega</t>
  </si>
  <si>
    <t>León, San Miguel de Allende</t>
  </si>
  <si>
    <t>Martín</t>
  </si>
  <si>
    <t>Chávez</t>
  </si>
  <si>
    <t>Yáñez</t>
  </si>
  <si>
    <t>San Diego de la Unión, Tierra Blanca, Valle de Santiago</t>
  </si>
  <si>
    <t>Traslado de vehículo para verificación, entrega de solicitud de información en Ayuntamiento de Dolores</t>
  </si>
  <si>
    <t>Irapuato, Dolores Hgo.</t>
  </si>
  <si>
    <t>Entrega de oficios de informe anual en partidos políticos MC, PAN, PVEM y PT, entrega de oficios en Catastro e IACIP</t>
  </si>
  <si>
    <t>León, Irapuato</t>
  </si>
  <si>
    <t>Entrega de oficios en Desarrollo Urbano, en Poder Judicial, Comunicación Social de Valle de Santiago</t>
  </si>
  <si>
    <t>Silao</t>
  </si>
  <si>
    <t xml:space="preserve">Martín </t>
  </si>
  <si>
    <t>San Diego de la Unión, Tierra Blanca, Valle de Santiago, Dolores Hgo.</t>
  </si>
  <si>
    <t>JER Dolores Hgo.</t>
  </si>
  <si>
    <t>Víctor Hugo</t>
  </si>
  <si>
    <t>Dolores Hgo.</t>
  </si>
  <si>
    <t>Consejera Electoral</t>
  </si>
  <si>
    <t>Consejera</t>
  </si>
  <si>
    <t>Consejo General</t>
  </si>
  <si>
    <t>María Concepción Esther</t>
  </si>
  <si>
    <t>Sámano</t>
  </si>
  <si>
    <t>Asistencia y participación en firma de convenio entre la universidad Quetzalcóatl de Irapuato y el IEEG.</t>
  </si>
  <si>
    <t>Irapuato</t>
  </si>
  <si>
    <t>Enttega de oficios en SATEG, juzgados Salamanca, Desarrollo Urbano, SAPAM en Valle de Santiago</t>
  </si>
  <si>
    <t>Salamanca, Valle de Santiago</t>
  </si>
  <si>
    <t>Entrega de oficios en Valle de Santiago y Guanajuato</t>
  </si>
  <si>
    <t>Valle de Santiago</t>
  </si>
  <si>
    <t>Acámbaro, Apaseo el Alto</t>
  </si>
  <si>
    <t>Especialista en redacción y protocólo</t>
  </si>
  <si>
    <t>Especialista</t>
  </si>
  <si>
    <t>Coordinación de Comunicación y Difusión</t>
  </si>
  <si>
    <t>Germán</t>
  </si>
  <si>
    <t>Aguilar</t>
  </si>
  <si>
    <t>Apoyo en la cobertura de actividades institucionales con la Consejera Presidenta</t>
  </si>
  <si>
    <t>Aboites</t>
  </si>
  <si>
    <t>Entrega de oficios en ISSEG, PAN y MC</t>
  </si>
  <si>
    <t>Celaya, León</t>
  </si>
  <si>
    <t>Darik Juan Manuel</t>
  </si>
  <si>
    <t>Márquez</t>
  </si>
  <si>
    <t>Alvarez</t>
  </si>
  <si>
    <t>Entrega de oficio en el Poder Judicial del Estado de Guanajuato</t>
  </si>
  <si>
    <t xml:space="preserve">Entrega de oficios en ISSSTE Celaya, SATEG, Juzgados Salamanca, Desarrollo Urbano y SAPAM Valle de Santiago </t>
  </si>
  <si>
    <t>Celaya, Silao, Salamanca</t>
  </si>
  <si>
    <t>Entrega de requerimiento de información en SAPAM Valle de Santiago</t>
  </si>
  <si>
    <t>Entrega de oficios de requerimiento de información en Agua potable Pénjamo, SATEG Silao, ISSSTE Celaya</t>
  </si>
  <si>
    <t>Pénjamo, Silao, Celaya</t>
  </si>
  <si>
    <t>Actuaria</t>
  </si>
  <si>
    <t>Renata Abygail</t>
  </si>
  <si>
    <t>Lara</t>
  </si>
  <si>
    <t>Puente</t>
  </si>
  <si>
    <t>JER Guanajuato</t>
  </si>
  <si>
    <t>Víctor Daniel</t>
  </si>
  <si>
    <t>Hurtado</t>
  </si>
  <si>
    <t>Calvillo</t>
  </si>
  <si>
    <t>Pago de estacionamiento derivado de la entrega de material promocional de la DCPE</t>
  </si>
  <si>
    <t>JER Valle de Santiago</t>
  </si>
  <si>
    <t xml:space="preserve">Remmy </t>
  </si>
  <si>
    <t>Renovato</t>
  </si>
  <si>
    <t>Rivera</t>
  </si>
  <si>
    <t>Entrega de documentación y transferencia de archivo de trámite 2023 en oficinas centrales del Instituto</t>
  </si>
  <si>
    <t>JER San Miguel de Allende</t>
  </si>
  <si>
    <t>Ismael</t>
  </si>
  <si>
    <t>Tadeo</t>
  </si>
  <si>
    <t>González</t>
  </si>
  <si>
    <t>Traslado de vehículo oficial para servicio de mantenimiento</t>
  </si>
  <si>
    <t>San Miguel de Allende</t>
  </si>
  <si>
    <t xml:space="preserve">Nora Maricela </t>
  </si>
  <si>
    <t>Huitrón</t>
  </si>
  <si>
    <t>Hospedaje de Consejera y personal del Instituto por asistencia al evento Tecnología y democracia  "Diagnóstico de sistemas electorales"</t>
  </si>
  <si>
    <t>Coyoacán</t>
  </si>
  <si>
    <t>Presidencia de Consejo</t>
  </si>
  <si>
    <t>Jorge Ulises</t>
  </si>
  <si>
    <t>Ávila</t>
  </si>
  <si>
    <t>Morales</t>
  </si>
  <si>
    <t>Asistencia en representación del Instituto a la entrevista con el medio Noticiero Vespertino</t>
  </si>
  <si>
    <t>Asistencia a oficinas centrales del Instituto para recoger insumos y entrega de firmas</t>
  </si>
  <si>
    <t>JER Apaseo el Grande</t>
  </si>
  <si>
    <t>Felipe</t>
  </si>
  <si>
    <t>Ayala</t>
  </si>
  <si>
    <t>Olvera</t>
  </si>
  <si>
    <t>Asistencia a oficinas centrales del Instituto para diversos trámites administrativos y asistencia a capacitación "Introducción a la oficialia electoral"</t>
  </si>
  <si>
    <t>Apaseo el Grande</t>
  </si>
  <si>
    <t>María Guadalupe</t>
  </si>
  <si>
    <t>Centeno</t>
  </si>
  <si>
    <t>Gamucero</t>
  </si>
  <si>
    <t>Asistencia a Institución educativa para la entrega de calendario</t>
  </si>
  <si>
    <t>Consejero Electoral</t>
  </si>
  <si>
    <t>Consejero</t>
  </si>
  <si>
    <t>Gustavo</t>
  </si>
  <si>
    <t>Hernández</t>
  </si>
  <si>
    <t>Asistencia  como observador electoral a las, consultas previas, libres e informadas a personas afromexicanas, con discapacidad, de la diversidad sexual, indígenas y jóvenes asentadas en el estado de Baja California Sur.</t>
  </si>
  <si>
    <t>Baja California Sur</t>
  </si>
  <si>
    <t>San José del Cabo y Cabo San Lucas</t>
  </si>
  <si>
    <t>Secretaria de Oficina</t>
  </si>
  <si>
    <t>María Marlene</t>
  </si>
  <si>
    <t>Castillo</t>
  </si>
  <si>
    <t>Rocha</t>
  </si>
  <si>
    <t>Asistencia a oficinas centrales del Instituto para toma de fotografía institucional y diversos trámites administrativos</t>
  </si>
  <si>
    <t>Subcoordinadora de Educación Cívica, Organización Electoral y Participación Ciudadana (Encargo de Despacho)</t>
  </si>
  <si>
    <t>Mayte Biridiana</t>
  </si>
  <si>
    <t>Guerra</t>
  </si>
  <si>
    <t>Intendente</t>
  </si>
  <si>
    <t>Mariana</t>
  </si>
  <si>
    <t>Parra</t>
  </si>
  <si>
    <t xml:space="preserve">Asistencia a oficinas centrales del Instituto para toma de fotografía institucional </t>
  </si>
  <si>
    <t xml:space="preserve">Asistencia a capacitación denominada " Introducción a la oficialia electoral" </t>
  </si>
  <si>
    <t>Entrega de oficios de requerimiento de información en Ayuntamiento de Valle de Santiago</t>
  </si>
  <si>
    <t>Entrega de oficios en la Tesoreria de Irapuato y Casa de la Mujer en Valle de Santiago</t>
  </si>
  <si>
    <t>Dolores Hgo., Moroleón</t>
  </si>
  <si>
    <t>Apoyo en la cobertura de actividades institucionales con la Consejera Presidenta en Casa de la Cultura Guanajuato</t>
  </si>
  <si>
    <t>Traslado de vehículo de consejero para verificación en Irapuato</t>
  </si>
  <si>
    <t>Traslado de vehículo de consejera para verificación en Irapuato</t>
  </si>
  <si>
    <t>San Diego de la Unión, Dolores Hgo., Irapuato, León</t>
  </si>
  <si>
    <t>Valle de Santiago, Irapuato</t>
  </si>
  <si>
    <t xml:space="preserve">Traslado a oficinas centrales del Instituto para vacunación, reunión de trabajo con Secretaria Ejecutiva, entrega de oficios en Ayuntamiento de Celaya </t>
  </si>
  <si>
    <t>JER Cortazár</t>
  </si>
  <si>
    <t>Traslado a oficinas centrales del Instituto para capacitación en materia de oficialia electoral y toma de fotografias institucionales</t>
  </si>
  <si>
    <t>Encargada de Despacho de la Subcoordinación de Educación Cívica, Organización Electoral y Participación Ciudadana</t>
  </si>
  <si>
    <t>Angélica María</t>
  </si>
  <si>
    <t>Salinas</t>
  </si>
  <si>
    <t>Suárez</t>
  </si>
  <si>
    <t>Traslado de personal a oficinas centrales del Instituto para capacitación, recepción de insumos y entrega de fondo revolvente</t>
  </si>
  <si>
    <t>Encargado de Despacho de Titular de Órgano Desconcentrado</t>
  </si>
  <si>
    <t>Jorge Luis</t>
  </si>
  <si>
    <t>Altamirano</t>
  </si>
  <si>
    <t>Asistencia a oficinas centrales del Instituto para recoger equipo de no break y toma de foografía</t>
  </si>
  <si>
    <t>Asistencia a oficinas centrales del Instituto para toma de fotografía institucional</t>
  </si>
  <si>
    <t>Luis Gabriel</t>
  </si>
  <si>
    <t>Mota</t>
  </si>
  <si>
    <t>Presentación de la memoria del Foro Nacional sobre experiencias técnico-operativas del proceso electoral del Poder Judicial desde lo local y evento Tecnología y democracia: Diagnóstico de sistemas electorales.</t>
  </si>
  <si>
    <t>Tlalpan</t>
  </si>
  <si>
    <t>Asistencia como observador electoral a las consultas previas, libres e informadas a personas afromexicanas, con discapacidad, de la diversidad sexual, indígenas y jóvenes asentadas en el estado de Baja California Sur.</t>
  </si>
  <si>
    <t>Alexis Adrian</t>
  </si>
  <si>
    <t>Traslado y apoyo de consejero electoral del estado de Jalisco a Guanajuato capital</t>
  </si>
  <si>
    <t>Jalisco</t>
  </si>
  <si>
    <t>Guadalajara</t>
  </si>
  <si>
    <t>Traslado de consejero a Baja California Sur</t>
  </si>
  <si>
    <t>Jefe de Desarrollo de Sistemas y Telecomunicaciones</t>
  </si>
  <si>
    <t>Jefe</t>
  </si>
  <si>
    <t>Unidad Técnica de Sistemas de Información y Telecomunicaciones</t>
  </si>
  <si>
    <t>Fernando</t>
  </si>
  <si>
    <t>Valadez</t>
  </si>
  <si>
    <t>Asistencia a evento denominado Tecnología y Democracia: Diagnóstico de sistemas electorales</t>
  </si>
  <si>
    <t>Coordinación  Administrativa</t>
  </si>
  <si>
    <t>Traslado de consejero electoral a ciudad de México (Presentación de la memoria del Foro Nacional sobre experiencias técnico-operativas del proceso electoral del Poder Judicial desde lo local y evento Tecnología y democracia: Diagnóstico de sistemas electorales).</t>
  </si>
  <si>
    <t>Traslado a oficinas centrales del Instituto por campaña de vacunación y realización de diversos trámites administrativos</t>
  </si>
  <si>
    <t>Traslado a oficinas centrales del Instituto con motivo de entrega de documentación, recopilación de botiquín y toma de fotografía institucional</t>
  </si>
  <si>
    <t xml:space="preserve">Participación en la actividad denominada "Entrega de nombramientos a las juventudes embajadoras por la democracia" </t>
  </si>
  <si>
    <t>Guanajuato, Irapuato</t>
  </si>
  <si>
    <t>Traslado a oficinas centrales del Instituto para recoger materiales y entrega de gastos.</t>
  </si>
  <si>
    <t>Traslado a la ciudad de Silao para gestión de espacio, traslado de vehículo para servicio</t>
  </si>
  <si>
    <t>Rodolfo Alejandro</t>
  </si>
  <si>
    <t>Morril</t>
  </si>
  <si>
    <t>Ortíz</t>
  </si>
  <si>
    <t>Asistencia a reunión de Coordinación Regional entre los titulares y las subcoordinaciones enfocada en el programa de atención a infancias y adolescencias</t>
  </si>
  <si>
    <t>Coordinadora de Prevención e Investigación del Órgano Interno de Control</t>
  </si>
  <si>
    <t>Coordinadora</t>
  </si>
  <si>
    <t>Órgano Interno de Control</t>
  </si>
  <si>
    <t>Siboney</t>
  </si>
  <si>
    <t>Ortega</t>
  </si>
  <si>
    <t>Aviña</t>
  </si>
  <si>
    <t>Realizar diligencias relacionadas con los buzones de quejas y denuncias ubicados en la JER León</t>
  </si>
  <si>
    <t>Noé Neftalí</t>
  </si>
  <si>
    <t>Castro</t>
  </si>
  <si>
    <t>Gallardo</t>
  </si>
  <si>
    <t>Traslado al municipio de Celaya para la realización del servicio de mantenimiento al vehículo en agencia Mitsubishi</t>
  </si>
  <si>
    <t xml:space="preserve">Asistencia a las oficinas centrales del Instituto para la toma de fotografias institucionales </t>
  </si>
  <si>
    <t>Traslado a las oficinas centrales del Instituto para asistencia a capacitación "Introducción a la oficialia electoral" y simulacro</t>
  </si>
  <si>
    <t xml:space="preserve">Pago de hospedaje en asistencia y participación en las actividades conmemorativas del día internacional de la mujer </t>
  </si>
  <si>
    <t>Diana Alejandra</t>
  </si>
  <si>
    <t>Elias</t>
  </si>
  <si>
    <t>Pago de hospedaje en participación en la jornada académica de cooperación biblioteca-editorial  en la UNAM</t>
  </si>
  <si>
    <t>Traslado a oficinas centrales del Instituto para toma de fotografia institucional, asistencia a simulacro-capacitación y diversos trámites administrativos</t>
  </si>
  <si>
    <t>Asistencia a capacitación-simulacro sobre asambleas con perspectiva intercultural</t>
  </si>
  <si>
    <t>Subcoordinadora</t>
  </si>
  <si>
    <t>Asistencia a la JER Cortazár para recoger material de difusión correspondiente a la actividad "Murales por la democracia"</t>
  </si>
  <si>
    <t>Asistencia a oficinas centrales del Instituto para recoger requisición y realizar trámites administrativos</t>
  </si>
  <si>
    <t>Asistencia a Comonfort para realización de actividades con niños, niñas y adolescentes</t>
  </si>
  <si>
    <t>Comonfort</t>
  </si>
  <si>
    <t>Asistencia a las oficinas centrales del Instituto para el desarrollo de diversas actividades institucionales</t>
  </si>
  <si>
    <t>Asistencia a las oficinas centrales del Instituto para toma de fotografías institucionales y diversos tramites administrativos</t>
  </si>
  <si>
    <t>Asistencia a oficinas centrales del Instituto para la entrega de fondo revolvente</t>
  </si>
  <si>
    <t>Coordinador de Organización Electoral</t>
  </si>
  <si>
    <t>Coordinador</t>
  </si>
  <si>
    <t>Dirección de Organización Electoral</t>
  </si>
  <si>
    <t>Celso</t>
  </si>
  <si>
    <t>Asistencia a plática de sociabilización en materia de organización electoral</t>
  </si>
  <si>
    <t>San Felipe</t>
  </si>
  <si>
    <t>Pago de pasajes terrestres en participación en la jornada académica de cooperación biblioteca-editorial  en la UNAM</t>
  </si>
  <si>
    <t>Julian</t>
  </si>
  <si>
    <t>Juárez</t>
  </si>
  <si>
    <t>Asistencia a pláticas de sociabilización en materia de organización electoral</t>
  </si>
  <si>
    <t>San José Iturbide</t>
  </si>
  <si>
    <t>Martín Eduardo</t>
  </si>
  <si>
    <t>Granados</t>
  </si>
  <si>
    <t>Representación de las revista de IEEG, (Electorema y Paideia), en la jornada académica de cooperación boblioteca-editorial</t>
  </si>
  <si>
    <t>Mara Itzel</t>
  </si>
  <si>
    <t>Medel</t>
  </si>
  <si>
    <t>Villar</t>
  </si>
  <si>
    <t>Ramsés Jabín</t>
  </si>
  <si>
    <t>Oviedo</t>
  </si>
  <si>
    <t>Lucía</t>
  </si>
  <si>
    <t>Noriega</t>
  </si>
  <si>
    <t>Titular de la Unidad Técnica de Sistemas de Información y Telecomunicaciones</t>
  </si>
  <si>
    <t>Luis Armando</t>
  </si>
  <si>
    <t>Montoya</t>
  </si>
  <si>
    <t>Hospedaje de personal del Instituto por asistencia al evento Tecnología y democracia  "Diagnóstico de sistemas electorales"</t>
  </si>
  <si>
    <t>Asistencia al evento denominado "Tecnología y Democracia: Diagnóstico de Sistemas Electorales"</t>
  </si>
  <si>
    <t>Titular de la Unidad Técnica de Igualdad de Género y No Discriminación</t>
  </si>
  <si>
    <t>Unidad Técnica de Igualdad de Género y No Discriminación</t>
  </si>
  <si>
    <t>Dulce María de Fátima</t>
  </si>
  <si>
    <t>Participación en el panel "Rompiendo techos de cristal en los municipios"</t>
  </si>
  <si>
    <t>Asistencia a la Universidad Iberoamericana León, para realizar inspección al auditorio sede del evento programado, el 12 de marzo en el marco del Día Intrnacional de la Mujer</t>
  </si>
  <si>
    <t>Eduardo Joaquín</t>
  </si>
  <si>
    <t>Del Arco</t>
  </si>
  <si>
    <t>Borja</t>
  </si>
  <si>
    <t>Boleto de avión para asistir a la sesión solemne del "Informe de Labores 2024-2025", en el edificio sede de la Sala Regional Monterrey</t>
  </si>
  <si>
    <t>Monterrey</t>
  </si>
  <si>
    <t>Entrega de oficio de respuesta de requerimiento en juzgado de Poder Judicial Dolores Hgo.</t>
  </si>
  <si>
    <t>Alexis Adrián</t>
  </si>
  <si>
    <t>Pago de estacionamiento derivado de la entrega de valija</t>
  </si>
  <si>
    <t>Entrega de oficio de solicitud de información en Ayuntamiento de Valle de Santiago</t>
  </si>
  <si>
    <t>Leonardo Fabio</t>
  </si>
  <si>
    <t>Zendejas</t>
  </si>
  <si>
    <t>Traslado de vehículo para verificación en Irapuato</t>
  </si>
  <si>
    <t xml:space="preserve">Abel </t>
  </si>
  <si>
    <t>Entrega de oficio de invitación en Procuraduría de los Derechos Humanos</t>
  </si>
  <si>
    <t>Coordinación Administativa</t>
  </si>
  <si>
    <t>Entrega de oficios en ISSSTE Celaya, IACIP León y SATEG Silao</t>
  </si>
  <si>
    <t>Celaya, León, Silao</t>
  </si>
  <si>
    <t>Traslado de personal de la DCPE para entrega de material a Insitutciones Educativas</t>
  </si>
  <si>
    <t>Traslado de ejemplares del libro Kanáanil a la ciuda de León para ser enviados a Yucatán</t>
  </si>
  <si>
    <t>Traslado de vehículo de Presidencia para verificación correspondiente</t>
  </si>
  <si>
    <t>Traslado de sillones para su restauración del almacen IEEG a proveedor de León</t>
  </si>
  <si>
    <t>Entrega de requerimiento de información en Ayuntamiento de Dolores Hgo.</t>
  </si>
  <si>
    <t xml:space="preserve">Marcos </t>
  </si>
  <si>
    <t>Celaya, Moroleón</t>
  </si>
  <si>
    <t>Roberto</t>
  </si>
  <si>
    <t>Cervantes</t>
  </si>
  <si>
    <t>Silva</t>
  </si>
  <si>
    <t>Instalación de módulos informativos en apoyo a las Juntas Ejecutivas Regionales</t>
  </si>
  <si>
    <t>Jerécuaro,Valle de Santiago</t>
  </si>
  <si>
    <t>Edgar Manuel</t>
  </si>
  <si>
    <t>Zavala</t>
  </si>
  <si>
    <t>Rodríguez</t>
  </si>
  <si>
    <t>Jerécuaro</t>
  </si>
  <si>
    <t>Asistencia y participación en el evento "Paridad en México: Garantía Democrática y Representaciones Políticas de las mujeres en los Hechos"</t>
  </si>
  <si>
    <t>San Luis de la Paz, Manuel Doblado</t>
  </si>
  <si>
    <t>Titular de Unidad Técnica del Voto de Guanajuatenses Residentes en el Extranjero</t>
  </si>
  <si>
    <t>Unidad Técnica del Voto de Guanajuatenses Residentes en el Extranjero</t>
  </si>
  <si>
    <t>Guadalupe</t>
  </si>
  <si>
    <t>Mendiola</t>
  </si>
  <si>
    <t>Atención de módulo de información en la Expo-Nopal en la localidad de Valtierrilla, Salamanca</t>
  </si>
  <si>
    <t>Reyna Cecilia</t>
  </si>
  <si>
    <t>Apoyo en la logística y entrega de QR de libros del panel "Rompiendo techos de cristal en los municipios" en conmemoración al día Internacional de la Mujer</t>
  </si>
  <si>
    <t>Coordinador de Prerrogativas y Partidos Políticos</t>
  </si>
  <si>
    <t>Secretaria Ejecutiva</t>
  </si>
  <si>
    <t>Martín Fabricio</t>
  </si>
  <si>
    <t>Maldonado</t>
  </si>
  <si>
    <t>Asistencia y participación en el foro con partidos políticos, " Primer voto, primeras decisiones: conociendo a los partidos políticos, región León-San Francisco del Rincón</t>
  </si>
  <si>
    <t>Auxiliar de Mantenimiento</t>
  </si>
  <si>
    <t>Auxiliar</t>
  </si>
  <si>
    <t>Carlos Andrés</t>
  </si>
  <si>
    <t xml:space="preserve">Huerta </t>
  </si>
  <si>
    <t>Díaz</t>
  </si>
  <si>
    <t>Resane y pintura en barda perimetral del inmueble, así como el mantenimiento de pintura a portón metálico en fachada de la JER Celaya</t>
  </si>
  <si>
    <t>Julián</t>
  </si>
  <si>
    <t>Santa Cruz de Juventino Rosas</t>
  </si>
  <si>
    <t>Asistencia en la "L Edición de la Feria Nacional del Libro de la Universidad Autónoma de San Luis Potosí"</t>
  </si>
  <si>
    <t>San Luis Potosí</t>
  </si>
  <si>
    <t>Uriangato</t>
  </si>
  <si>
    <t>Boleto de avión derivado de la asistencia al XVIII Encuentro Nacional de Educación Cívica, repensar la democracia participativa e inclusiva hacia el 2050</t>
  </si>
  <si>
    <t>Chihuahua</t>
  </si>
  <si>
    <t>Asistencia a la sesión solemne en que la Magistrada Presidenta de la Sala Regional Monterrey del Tribunal Electoral de Poder Judicial de la Federación, María Dolores López Loza presentó su informe de labores 2024-2025</t>
  </si>
  <si>
    <t>Nuevo León</t>
  </si>
  <si>
    <t>Asesora de Consejera</t>
  </si>
  <si>
    <t>Asesora</t>
  </si>
  <si>
    <t>Diana Lilia</t>
  </si>
  <si>
    <t>Mejia</t>
  </si>
  <si>
    <t>Asistente de Consejo</t>
  </si>
  <si>
    <t>Asistente</t>
  </si>
  <si>
    <t>Eduardo Daniel</t>
  </si>
  <si>
    <t>Vargas</t>
  </si>
  <si>
    <t>Becerra</t>
  </si>
  <si>
    <t>Pago de estacionamiento derivado de instalación de stand informativo en el municipio de Salvatierra</t>
  </si>
  <si>
    <t>Salvatierra</t>
  </si>
  <si>
    <t>Secretaria Particular</t>
  </si>
  <si>
    <t>María José</t>
  </si>
  <si>
    <t>Morán</t>
  </si>
  <si>
    <t>Jaime</t>
  </si>
  <si>
    <t>Asistencia a panel "Rompiendo los techos de cristal en los municipios" que se llevó acabo en la Universidad Iberoamericana plantel León</t>
  </si>
  <si>
    <t>Notificación de documentos de expedientes de verificación de la evolución patrimonial de las personas servidoras del IEEG en Celaya</t>
  </si>
  <si>
    <t>Pago de estacionamiento derivado de la instalación de módulo informativo en Valle de Santiago y Casa de la Cultura en Abasolo</t>
  </si>
  <si>
    <t>Valle de Santiago, Abasolo</t>
  </si>
  <si>
    <t xml:space="preserve">Traslado a oficinas centrales del Instituto para recoger materiales y toma de fotografias </t>
  </si>
  <si>
    <t>Tarimoro</t>
  </si>
  <si>
    <t>Moroleón, León</t>
  </si>
  <si>
    <t>Coordinadora de Responsabilidades Administrativas</t>
  </si>
  <si>
    <t>Cecilia</t>
  </si>
  <si>
    <t>Tafoya</t>
  </si>
  <si>
    <t>Notificación de documentos de expedientes de verificación de la evolución patrimonial de las personas servidoras del IEEG</t>
  </si>
  <si>
    <t>Traslado a oficinas centrales del Instituto para realizar diversos trámites administrativos institucionales</t>
  </si>
  <si>
    <t>Isaac Leonardo</t>
  </si>
  <si>
    <t>Asistencia a reunión de delegados del municipio de San Luis de la Paz y Universidad Dolores Hgo.</t>
  </si>
  <si>
    <t>San Diego de la Unión, San Felipe</t>
  </si>
  <si>
    <t>Asistencia a la Feria Nacional del Libro UASLP</t>
  </si>
  <si>
    <t>Asistencia y presentación de la guia para la atención de la violencia política contra las mujeres en razón de género</t>
  </si>
  <si>
    <t xml:space="preserve">Traslado de consejero al municipio de Atarjea, San Luis de la Paz y Xichú en asistencia y supervisión de asambleas municipales celebradas por la asociación civil Guía Nacional Indígena Originaria de Guanajuato A.C. </t>
  </si>
  <si>
    <t>Atarjea, San Luis de la Paz, Xichú</t>
  </si>
  <si>
    <t>Traslado de consejera al estado de San Luis Potosí</t>
  </si>
  <si>
    <t>Asistencia a la sesión solemne en que la Magistrada Presidenta de la Sala Regional Monterrey del Tribunal Electoral de Poder Judicial de la Federación, María Dolores López Loza presentó su informe de labores 2024-2026</t>
  </si>
  <si>
    <t>Titular de la Unidad Técnica del Voto de Guanajuatenses Residentes en el Extranjero</t>
  </si>
  <si>
    <t>Participación en la charla informativa la labor del IEEG y la promoción de los derechos políticos electorales de las personas migrantes y residentes en el extranjero</t>
  </si>
  <si>
    <t>Asistencia y participación en foro con partidos políticos región Acámbaro-Yuriria, bajo el tema "Primer voto primeras decisiones:conociendo a los partidos políticos"</t>
  </si>
  <si>
    <t>Traslado de consejera a la ciudad de México para la conmemoración del Día Internacional de la Mujer organizada por el INE</t>
  </si>
  <si>
    <t>Christian Romeo</t>
  </si>
  <si>
    <t>Gutiérrez</t>
  </si>
  <si>
    <t>Funcionario [a]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</si>
  <si>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</si>
  <si>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</si>
  <si>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</si>
  <si>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</si>
  <si>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</si>
  <si>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</si>
  <si>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</si>
  <si>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</si>
  <si>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</si>
  <si>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No binario</t>
  </si>
  <si>
    <t>Representación</t>
  </si>
  <si>
    <t>Internacional</t>
  </si>
  <si>
    <t>50012</t>
  </si>
  <si>
    <t>50013</t>
  </si>
  <si>
    <t>50014</t>
  </si>
  <si>
    <t>ID</t>
  </si>
  <si>
    <t>Clave de la partida de cada uno de los conceptos correspondientes</t>
  </si>
  <si>
    <t>Denominación de la partida de cada uno de los conceptos correspondientes</t>
  </si>
  <si>
    <t>Importe ejercido erogado por concepto de gastos de viáticos o gastos de representación</t>
  </si>
  <si>
    <t>Pasajes</t>
  </si>
  <si>
    <t>Pasajes (aéreos)</t>
  </si>
  <si>
    <t>50017</t>
  </si>
  <si>
    <t>Hipervínculo a las facturas o comprobantes</t>
  </si>
  <si>
    <t>No se generó informe de comisión, por tal motivo no hay hipervinculo. Asimismo, se realizó la versión pública de algunos anexos, ya que contienen datos personales que deben de clasificarse de confidencial mismo que determinó el Comité de Transparencia en la resolución CT/015/2026 https://bit.ly/4vUvw5x</t>
  </si>
  <si>
    <t>La factura #2175 a nombre de Aurora Cuevas Moreno sólo fue válida por $ 382.80. Asimismo, se realizó la versión pública de algunos anexos, ya que contienen datos personales que deben de clasificarse de confidencial mismo que determinó el Comité de Transparencia en la resolución CT/015/2026 https://bit.ly/4vUvw5x</t>
  </si>
  <si>
    <t>La factura #AFD9A a nombre de Ma. Sanjuana Teresa Patlán García sólo se hizo válida por $ 334.00. Asimismo, se realizó la versión pública de algunos anexos, ya que contienen datos personales que deben de clasificarse de confidencial mismo que determinó el Comité de Transparencia en la resolución CT/015/2026 https://bit.ly/4vUvw5x</t>
  </si>
  <si>
    <t>No se generó informe de comisión, por tal motivo no hay hipervinculo.Asimismo, se realizó la versión pública de algunos anexos, ya que contienen datos personales que deben de clasificarse de confidencial mismo que determinó el Comité de Transparencia en la resolución CT/015/2026 https://bit.ly/4vUvw5x</t>
  </si>
  <si>
    <t>No se generó informe de comisión, por tal motivo no hay hipervinculo. AAsimismo, se realizó la versión pública de algunos anexos, ya que contienen datos personales que deben de clasificarse de confidencial mismo que determinó el Comité de Transparencia en la resolución CT/015/2026 https://bit.ly/4vUvw5x</t>
  </si>
  <si>
    <t xml:space="preserve"> Las personas que se hospedaron fueron la consejera Nora Maricela García Huitrón, Luis Armando Montoya Castillo, Fernando Valadez Castillo y Abel Navarro Pérez es por eso que la factura reporta un importe de $5,637.16 pero el importe correspondiente solamente al gasto erogado de  la Consejera Nora Marcela es de $ 1,409.29. Asimismo, se realizó la versión pública de algunos anexos, ya que contienen datos personales que deben de clasificarse de confidencial mismo que determinó el Comité de Transparencia en la resolución CT/015/2026 https://bit.ly/4vUvw5x</t>
  </si>
  <si>
    <t>La factura #F7580  a nombre de Mario Alberto Ibarra García sólo fue válida por $ 97.10. Asimismo, se realizó la versión pública de algunos anexos, ya que contienen datos personales que deben de clasificarse de confidencial mismo que determinó el Comité de Transparencia en la resolución CT/015/2026 https://bit.ly/4vUvw5x</t>
  </si>
  <si>
    <t>La factura # 8B777A a nombre de Wendy Patricia Feregrino Davila solo fue valida por $ 1,148.40. Asimismo, se realizó la versión pública de algunos anexos, ya que contienen datos personales que deben de clasificarse de confidencial mismo que determinó el Comité de Transparencia en la resolución CT/015/2026 https://bit.ly/4vUvw5x</t>
  </si>
  <si>
    <t>La factura #10QRI a nombre de OXXO solo fue valida por $ 61.11. Asimismo, se realizó la versión pública de algunos anexos, ya que contienen datos personales que deben de clasificarse de confidencial mismo que determinó el Comité de Transparencia en la resolución CT/015/2026 https://bit.ly/4vUvw5x</t>
  </si>
  <si>
    <t>Las personas que se hospedaron fueron la consejera Nora Maricela García Huitrón, Luis Armando Montoya Castillo, Fernando Valadez Castillo y Abel Navarro Pérez es por eso que la factura reporta un importe de $5,637.16 pero el importe correspondiente solamente al gasto erogado de  Luis Armando Montoya Castillo, Fernando Valadez Castillo y Abel Navarro Pérez es de $ 4,227.87. No se generó informe de comisión, por tal motivo no hay hipervinculo. Asimismo, se realizó la versión pública de algunos anexos, ya que contienen datos personales que deben de clasificarse de confidencial mismo que determinó el Comité de Transparencia en la resolución CT/015/2026 https://bit.ly/4vUvw5x</t>
  </si>
  <si>
    <t>La factura # CPS10165 a nombre de AYB León sólo fue válida por $ 765.60. Asimismo, se realizó la versión pública de algunos anexos, ya que contienen datos personales que deben de clasificarse de confidencial mismo que determinó el Comité de Transparencia en la resolución CT/015/2026 https://bit.ly/4vUvw5x</t>
  </si>
  <si>
    <t>La factura O58407 a nombre de Pollo Feliz solo fue valid por $765.60. Asimismo, se realizó la versión pública de algunos anexos, ya que contienen datos personales que deben de clasificarse de confidencial mismo que determinó el Comité de Transparencia en la resolución CT/015/2026 https://bit.ly/4vUvw5x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</si>
</sst>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ont>
    <font>
      <sz val="10"/>
      <color indexed="8"/>
      <name val="Arial"/>
    </font>
    <font>
      <sz val="11"/>
      <name val="Aptos Narrow"/>
      <family val="2"/>
      <scheme val="minor"/>
    </font>
    <font>
      <u/>
      <sz val="11"/>
      <color rgb="FF467886"/>
      <name val="Aptos Narrow"/>
      <family val="2"/>
      <scheme val="minor"/>
    </font>
    <font>
      <sz val="11"/>
      <color rgb="FF000000"/>
      <name val="Aptos Narrow"/>
      <family val="2"/>
      <scheme val="minor"/>
    </font>
    <font>
      <u/>
      <sz val="11"/>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7" fillId="0" borderId="0" applyNumberFormat="0" applyFill="0" applyBorder="0" applyAlignment="0" applyProtection="0"/>
    <xf numFmtId="0" fontId="7"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4" fillId="0" borderId="0" xfId="0" applyFont="1"/>
    <xf numFmtId="0" fontId="7" fillId="0" borderId="0" xfId="1"/>
    <xf numFmtId="0" fontId="3" fillId="0" borderId="0" xfId="0" applyFont="1" applyAlignment="1">
      <alignment vertical="center"/>
    </xf>
    <xf numFmtId="0" fontId="5" fillId="0" borderId="0" xfId="0" applyFont="1"/>
    <xf numFmtId="14" fontId="5" fillId="0" borderId="0" xfId="0" applyNumberFormat="1" applyFont="1"/>
    <xf numFmtId="4" fontId="5" fillId="0" borderId="0" xfId="0" applyNumberFormat="1" applyFont="1"/>
    <xf numFmtId="4" fontId="3" fillId="0" borderId="0" xfId="0" applyNumberFormat="1" applyFont="1"/>
    <xf numFmtId="0" fontId="6" fillId="0" borderId="0" xfId="0" applyFont="1"/>
    <xf numFmtId="0" fontId="7" fillId="0" borderId="0" xfId="2"/>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Hyperlink" xfId="2"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ieeg-my.sharepoint.com/:b:/g/personal/transparencia_ieeg_org_mx/IQBYVB0YmXSkRr8FClv51p5eAbg7mUG06qmDc7d3HAJM7Mc?e=b8T5dt" TargetMode="External"/><Relationship Id="rId21" Type="http://schemas.openxmlformats.org/officeDocument/2006/relationships/hyperlink" Target="https://ieeg-my.sharepoint.com/:b:/g/personal/transparencia_ieeg_org_mx/IQDP-n1s0JODTpaSO5V5mTXDAQ-dGU9NoOqT_8meFGI5Li4?e=ZxBvQ9%22)" TargetMode="External"/><Relationship Id="rId42" Type="http://schemas.openxmlformats.org/officeDocument/2006/relationships/hyperlink" Target="https://ieeg-my.sharepoint.com/:b:/g/personal/transparencia_ieeg_org_mx/IQDV5diFvaT_SKWfZQqR0qDWAVzH7LRk4JHTtPqLdiTAMqQ?e=m6Wmog" TargetMode="External"/><Relationship Id="rId47" Type="http://schemas.openxmlformats.org/officeDocument/2006/relationships/hyperlink" Target="https://ieeg-my.sharepoint.com/:b:/g/personal/transparencia_ieeg_org_mx/IQBMnsVX9lWqS5_lEeYlfM1IAdOaL3ql2hN9J3GsxdfIzpw?e=9x4Q1y" TargetMode="External"/><Relationship Id="rId63" Type="http://schemas.openxmlformats.org/officeDocument/2006/relationships/hyperlink" Target="https://ieeg-my.sharepoint.com/:b:/g/personal/transparencia_ieeg_org_mx/IQAUDUIR3YAPQ4Su4sEaRJpSAasYbMiV6VDs9C8MUl07Tuc?e=zxHtJw" TargetMode="External"/><Relationship Id="rId68" Type="http://schemas.openxmlformats.org/officeDocument/2006/relationships/hyperlink" Target="https://ieeg-my.sharepoint.com/:b:/g/personal/transparencia_ieeg_org_mx/IQD5VAagQg4GSKjL-atSsYp-AQFSrcP21M8_OH3di6b-MBM?e=bCZfMu" TargetMode="External"/><Relationship Id="rId84" Type="http://schemas.openxmlformats.org/officeDocument/2006/relationships/hyperlink" Target="https://ieeg-my.sharepoint.com/:b:/g/personal/transparencia_ieeg_org_mx/IQC33jlnHN5-TbKP4CFCS8LpAeHaOyS_YOsMyBwyxqYMwk4?e=3zf18T" TargetMode="External"/><Relationship Id="rId89" Type="http://schemas.openxmlformats.org/officeDocument/2006/relationships/hyperlink" Target="https://ieeg-my.sharepoint.com/:b:/g/personal/transparencia_ieeg_org_mx/IQAW60GhBe2dSrBDnllwRjmfAXN0KLzyO9O7xoVf0zM5g_A?e=oBbXUh" TargetMode="External"/><Relationship Id="rId112" Type="http://schemas.openxmlformats.org/officeDocument/2006/relationships/hyperlink" Target="https://ieeg-my.sharepoint.com/:b:/g/personal/transparencia_ieeg_org_mx/IQC4y4WEXoLOSq4mxAiWP3aRAVgV3385ad8Q2PSmugoUZWk?e=SZ5MOv" TargetMode="External"/><Relationship Id="rId16" Type="http://schemas.openxmlformats.org/officeDocument/2006/relationships/hyperlink" Target="https://ieeg-my.sharepoint.com/:b:/g/personal/transparencia_ieeg_org_mx/IQCm5H4e_OWwSZBj64cK-zG8Ab6FovZf8Sfs60er4A7pnlE?e=ai6sYJ%22)" TargetMode="External"/><Relationship Id="rId107" Type="http://schemas.openxmlformats.org/officeDocument/2006/relationships/hyperlink" Target="https://ieeg-my.sharepoint.com/:b:/g/personal/transparencia_ieeg_org_mx/IQAi-crH2a6dRKxhyD6nxrcDAU3HgzxFVgNBEB557qvt91A?e=62beBG" TargetMode="External"/><Relationship Id="rId11" Type="http://schemas.openxmlformats.org/officeDocument/2006/relationships/hyperlink" Target="https://ieeg-my.sharepoint.com/:b:/g/personal/transparencia_ieeg_org_mx/IQDhj8326C5OQaPT__JFJXU2AeQ9-7TYzYsn2IqldrTCm_0?e=Oo5llU%22)" TargetMode="External"/><Relationship Id="rId32" Type="http://schemas.openxmlformats.org/officeDocument/2006/relationships/hyperlink" Target="https://ieeg-my.sharepoint.com/:b:/g/personal/transparencia_ieeg_org_mx/IQALSDdtVbJqRZ0NZtSkaV9wAV7QFBLH1TnJoUYCwsTzWCY?e=g6qv9j" TargetMode="External"/><Relationship Id="rId37" Type="http://schemas.openxmlformats.org/officeDocument/2006/relationships/hyperlink" Target="https://ieeg-my.sharepoint.com/:b:/g/personal/transparencia_ieeg_org_mx/IQBCq973icPYT4BqwvPLNbdzAW1b_86wEX635ldxJUfRU3I?e=dVNKyI" TargetMode="External"/><Relationship Id="rId53" Type="http://schemas.openxmlformats.org/officeDocument/2006/relationships/hyperlink" Target="https://ieeg-my.sharepoint.com/:b:/g/personal/transparencia_ieeg_org_mx/IQA4O4gf0ZiSQ4actdOXtHsWAWcoRKS7-7XZk8g5huGunAQ?e=E334EF" TargetMode="External"/><Relationship Id="rId58" Type="http://schemas.openxmlformats.org/officeDocument/2006/relationships/hyperlink" Target="https://ieeg-my.sharepoint.com/:b:/g/personal/transparencia_ieeg_org_mx/IQB5RdF7y_bARImI3eLb-n3JASeO16qw9GgfBybXRNdWdNs?e=ko5Ics" TargetMode="External"/><Relationship Id="rId74" Type="http://schemas.openxmlformats.org/officeDocument/2006/relationships/hyperlink" Target="https://ieeg-my.sharepoint.com/:b:/g/personal/transparencia_ieeg_org_mx/IQBw3ebUKOtWTJRtTnHOc_f5ASJVDMDWY0L_5QBA09zPRn8?e=FJlge2" TargetMode="External"/><Relationship Id="rId79" Type="http://schemas.openxmlformats.org/officeDocument/2006/relationships/hyperlink" Target="https://ieeg-my.sharepoint.com/:b:/g/personal/transparencia_ieeg_org_mx/IQApa2ecZXplSb0MK06wy1m_AV2VRw3AT5WscTci6hSU56E?e=OhA6la" TargetMode="External"/><Relationship Id="rId102" Type="http://schemas.openxmlformats.org/officeDocument/2006/relationships/hyperlink" Target="https://ieeg-my.sharepoint.com/:b:/g/personal/transparencia_ieeg_org_mx/IQA8Ey8lcU7rQ7vGo8_oq8wHAc2gpfDhIzXo7y5-COMqEZM?e=1btnue" TargetMode="External"/><Relationship Id="rId123" Type="http://schemas.openxmlformats.org/officeDocument/2006/relationships/hyperlink" Target="https://ieeg-my.sharepoint.com/:b:/g/personal/transparencia_ieeg_org_mx/IQA3Mh6O28nGQr94LIF8aophAexeq3yGWwhKc0YHF_p34NA?e=4sABi3" TargetMode="External"/><Relationship Id="rId128" Type="http://schemas.openxmlformats.org/officeDocument/2006/relationships/hyperlink" Target="https://ieeg-my.sharepoint.com/:b:/g/personal/transparencia_ieeg_org_mx/IQBu-MC-fyzzQb8iY1NMOwQGAXVXveGI6vjMROPrJy_6WKE?e=lH8FcK" TargetMode="External"/><Relationship Id="rId5" Type="http://schemas.openxmlformats.org/officeDocument/2006/relationships/hyperlink" Target="https://ieeg-my.sharepoint.com/:b:/g/personal/transparencia_ieeg_org_mx/IQAwP7kcm1Q3RYj1mmPTSA88AekLyRhTMxRuNbkzDP2T20s?e=CvEVrp%22)" TargetMode="External"/><Relationship Id="rId90" Type="http://schemas.openxmlformats.org/officeDocument/2006/relationships/hyperlink" Target="https://ieeg-my.sharepoint.com/:b:/g/personal/transparencia_ieeg_org_mx/IQBfIDY9jfSYTZtbscxxY1JjAWiIp7hN6QnMowJP41I9IDg?e=vfjtwj" TargetMode="External"/><Relationship Id="rId95" Type="http://schemas.openxmlformats.org/officeDocument/2006/relationships/hyperlink" Target="https://ieeg-my.sharepoint.com/:b:/g/personal/transparencia_ieeg_org_mx/IQBnZhKrnpOJQYRk2xCQkJVNAZPajIfJwkny9mwVcMIxrrg?e=tJMFob" TargetMode="External"/><Relationship Id="rId22" Type="http://schemas.openxmlformats.org/officeDocument/2006/relationships/hyperlink" Target="https://ieeg-my.sharepoint.com/:b:/g/personal/transparencia_ieeg_org_mx/IQDTPvOHvU8_Q5y8dQEDwJ8NARLRM1k0cn167Cz0FCMAFEY?e=b4XyXt%22)" TargetMode="External"/><Relationship Id="rId27" Type="http://schemas.openxmlformats.org/officeDocument/2006/relationships/hyperlink" Target="https://ieeg-my.sharepoint.com/:b:/g/personal/transparencia_ieeg_org_mx/IQA629XL35r1SpcN9K7zQRDHAWCaURB7wOzCTP3dwxD2l6Q?e=am2vuD" TargetMode="External"/><Relationship Id="rId43" Type="http://schemas.openxmlformats.org/officeDocument/2006/relationships/hyperlink" Target="https://ieeg-my.sharepoint.com/:b:/g/personal/transparencia_ieeg_org_mx/IQAqQNXikswYR42nqbrOc_I1AW9SLBavlPb4iukC-i3A7bc?e=uAqQFe" TargetMode="External"/><Relationship Id="rId48" Type="http://schemas.openxmlformats.org/officeDocument/2006/relationships/hyperlink" Target="https://ieeg-my.sharepoint.com/:b:/g/personal/transparencia_ieeg_org_mx/IQC1k7DBclqJTb9IXRjenXpTAR6Gnbzw6fbXJ9mlHb270Iw?e=LSrr1Z" TargetMode="External"/><Relationship Id="rId64" Type="http://schemas.openxmlformats.org/officeDocument/2006/relationships/hyperlink" Target="https://ieeg-my.sharepoint.com/:b:/g/personal/transparencia_ieeg_org_mx/IQAL9pbM5f3VS5cAcLX94e-uAV2EKFbQX_iYwg7i3hfS7Jc?e=83HWlj" TargetMode="External"/><Relationship Id="rId69" Type="http://schemas.openxmlformats.org/officeDocument/2006/relationships/hyperlink" Target="https://ieeg-my.sharepoint.com/:b:/g/personal/transparencia_ieeg_org_mx/IQCaDeNCzqgIQpNaL4mCuuQMAY-hubnb2ukgyTlc2D-CrzY?e=tfUR8g" TargetMode="External"/><Relationship Id="rId113" Type="http://schemas.openxmlformats.org/officeDocument/2006/relationships/hyperlink" Target="https://ieeg-my.sharepoint.com/:b:/g/personal/transparencia_ieeg_org_mx/IQBYJxYN5LhbT6LMSBbU4SCjAXY0KCcn_dv6ghadxcBVUj0?e=2dybtp" TargetMode="External"/><Relationship Id="rId118" Type="http://schemas.openxmlformats.org/officeDocument/2006/relationships/hyperlink" Target="https://ieeg-my.sharepoint.com/:b:/g/personal/transparencia_ieeg_org_mx/IQDdrFntypA2Sqi6mXtBgyL6AaLb0nqPBsFPE15xuwYtgrE?e=LwA7Sg" TargetMode="External"/><Relationship Id="rId80" Type="http://schemas.openxmlformats.org/officeDocument/2006/relationships/hyperlink" Target="https://ieeg-my.sharepoint.com/:b:/g/personal/transparencia_ieeg_org_mx/IQA1L3ioVP-vS6DtOr5Hs1GuAfYqMRZQQZjgHRlg4CXn1LU?e=G49PRK" TargetMode="External"/><Relationship Id="rId85" Type="http://schemas.openxmlformats.org/officeDocument/2006/relationships/hyperlink" Target="https://ieeg-my.sharepoint.com/:b:/g/personal/transparencia_ieeg_org_mx/IQBY8m9fWHpCRJ3dPsYm_uxmAZ0-bPYLAuS1XULLyGJFLyA?e=fjBj6w" TargetMode="External"/><Relationship Id="rId12" Type="http://schemas.openxmlformats.org/officeDocument/2006/relationships/hyperlink" Target="https://ieeg-my.sharepoint.com/:b:/g/personal/transparencia_ieeg_org_mx/IQDvke1mGcC6R5_G67PdKlwyAbhHM7OoGdOH9JYbJhkvrk8?e=Q42OdV%22)" TargetMode="External"/><Relationship Id="rId17" Type="http://schemas.openxmlformats.org/officeDocument/2006/relationships/hyperlink" Target="https://ieeg-my.sharepoint.com/:b:/g/personal/transparencia_ieeg_org_mx/IQBkGpmAEXubS4IH-PiNmNeWAX10p4-DLS0o4N7s0714580?e=tLDi71%22)" TargetMode="External"/><Relationship Id="rId33" Type="http://schemas.openxmlformats.org/officeDocument/2006/relationships/hyperlink" Target="https://ieeg-my.sharepoint.com/:b:/g/personal/transparencia_ieeg_org_mx/IQBrL0miQJ11TLEERY290PwjATCIS-i8qCEz-RrP2X23fQQ?e=t8jBvl" TargetMode="External"/><Relationship Id="rId38" Type="http://schemas.openxmlformats.org/officeDocument/2006/relationships/hyperlink" Target="https://ieeg-my.sharepoint.com/:b:/g/personal/transparencia_ieeg_org_mx/IQAi5bmrGL1rTr7iXYXMCRGvAdSmIS9fKuTh7xN5O_ObFqs?e=MkRmAx" TargetMode="External"/><Relationship Id="rId59" Type="http://schemas.openxmlformats.org/officeDocument/2006/relationships/hyperlink" Target="https://ieeg-my.sharepoint.com/:b:/g/personal/transparencia_ieeg_org_mx/IQDmMo3hWBw8QYErUa8l7_wKAbWHTgQ4-GuHXgOF_ZIF_jg?e=qnfOTU" TargetMode="External"/><Relationship Id="rId103" Type="http://schemas.openxmlformats.org/officeDocument/2006/relationships/hyperlink" Target="https://ieeg-my.sharepoint.com/:b:/g/personal/transparencia_ieeg_org_mx/IQB-21yHK1UWRIrxsl5tdYT8AZcYp6O-u9I6iQP0rKkFFQg?e=clRqPU" TargetMode="External"/><Relationship Id="rId108" Type="http://schemas.openxmlformats.org/officeDocument/2006/relationships/hyperlink" Target="https://ieeg-my.sharepoint.com/:b:/g/personal/transparencia_ieeg_org_mx/IQBXuffaq_PfRYQ4gQUCGu18AZwLVsarxGx7bIcaz0jhgDI?e=ZNSbR2" TargetMode="External"/><Relationship Id="rId124" Type="http://schemas.openxmlformats.org/officeDocument/2006/relationships/hyperlink" Target="https://ieeg-my.sharepoint.com/:b:/g/personal/transparencia_ieeg_org_mx/IQDlWYPgMN61QY2KqfJtlcK_AS-Q616wsyp5UlnSm3a7wro?e=RbaHDK" TargetMode="External"/><Relationship Id="rId129" Type="http://schemas.openxmlformats.org/officeDocument/2006/relationships/hyperlink" Target="https://ieeg-my.sharepoint.com/:b:/g/personal/transparencia_ieeg_org_mx/IQDjlnXkt4dZT5R4JhTzoAG-AdqGfI5cv6KG_NgatqbNAb4?e=sS95CS" TargetMode="External"/><Relationship Id="rId54" Type="http://schemas.openxmlformats.org/officeDocument/2006/relationships/hyperlink" Target="https://ieeg-my.sharepoint.com/:b:/g/personal/transparencia_ieeg_org_mx/IQDPhxQ-huhkRJQfGP33ZRnSAbw2oRNrzaZYSpPOe4DpCWk?e=lu9E4j%22)" TargetMode="External"/><Relationship Id="rId70" Type="http://schemas.openxmlformats.org/officeDocument/2006/relationships/hyperlink" Target="https://ieeg-my.sharepoint.com/:b:/g/personal/transparencia_ieeg_org_mx/IQDg2cxFvae-Qoyo5IRSsXHoAbvbuIlNL823o_umWpgNAN8?e=YZzYUA" TargetMode="External"/><Relationship Id="rId75" Type="http://schemas.openxmlformats.org/officeDocument/2006/relationships/hyperlink" Target="https://ieeg-my.sharepoint.com/:b:/g/personal/transparencia_ieeg_org_mx/IQBQI-5ZUN1KRIG6kfuujGGhAUMYcv1Ud21qvEdmi7aocWE?e=ma1Xlw%22)" TargetMode="External"/><Relationship Id="rId91" Type="http://schemas.openxmlformats.org/officeDocument/2006/relationships/hyperlink" Target="https://ieeg-my.sharepoint.com/:b:/g/personal/transparencia_ieeg_org_mx/IQDE-_ZF6nCvSrAL4T-yNcHSAQL52s5usDAvoI13ZjPFQ7U?e=f3YZ8i" TargetMode="External"/><Relationship Id="rId96" Type="http://schemas.openxmlformats.org/officeDocument/2006/relationships/hyperlink" Target="https://ieeg-my.sharepoint.com/:b:/g/personal/transparencia_ieeg_org_mx/IQDs8olq5KCnSJHi1jGP4lRoAZxE2duwThtKSYxQLdjX2Do?e=NuLafu" TargetMode="External"/><Relationship Id="rId1" Type="http://schemas.openxmlformats.org/officeDocument/2006/relationships/hyperlink" Target="https://api.ieeg.mx/repoinfo/Uploads/lineamientos-generales-de-racionalidad-austeridad-y-disciplina-presupuestal-del-ieeg-2026.pdf" TargetMode="External"/><Relationship Id="rId6" Type="http://schemas.openxmlformats.org/officeDocument/2006/relationships/hyperlink" Target="https://ieeg-my.sharepoint.com/:b:/g/personal/transparencia_ieeg_org_mx/IQDgI5N8Ac51Spk4PZwYNkC1AZgFL_t8KXFnJrt41zL0KNA?e=liKI6t" TargetMode="External"/><Relationship Id="rId23" Type="http://schemas.openxmlformats.org/officeDocument/2006/relationships/hyperlink" Target="https://ieeg-my.sharepoint.com/:b:/g/personal/transparencia_ieeg_org_mx/IQAyCv2N3GhcR4ivid_JovGtAUCPaePjo88G79LqazitlHQ?e=H7g5q8%22)" TargetMode="External"/><Relationship Id="rId28" Type="http://schemas.openxmlformats.org/officeDocument/2006/relationships/hyperlink" Target="https://ieeg-my.sharepoint.com/:b:/g/personal/transparencia_ieeg_org_mx/IQAiHBLazNZUSI9g3At5nlT4AcvoB_D5W3tSkvYBvT3apaA?e=CmanOg" TargetMode="External"/><Relationship Id="rId49" Type="http://schemas.openxmlformats.org/officeDocument/2006/relationships/hyperlink" Target="https://ieeg-my.sharepoint.com/:b:/g/personal/transparencia_ieeg_org_mx/IQA1ndX0PbIbRbGbm2BrGRfDAYOYvRHrQMtPsP6VF5Tjfog?e=zj8xFe" TargetMode="External"/><Relationship Id="rId114" Type="http://schemas.openxmlformats.org/officeDocument/2006/relationships/hyperlink" Target="https://ieeg-my.sharepoint.com/:b:/g/personal/transparencia_ieeg_org_mx/IQAq8C_eWJBpTLbfwMo6tn7SAZ6f3TwLdebFIJjXelXruDc?e=uqcVSw" TargetMode="External"/><Relationship Id="rId119" Type="http://schemas.openxmlformats.org/officeDocument/2006/relationships/hyperlink" Target="https://ieeg-my.sharepoint.com/:b:/g/personal/transparencia_ieeg_org_mx/IQDapAqRIWPpRoMa55Y-pMaBAdyd1CxXj79200wJxk6E9hU?e=eRrKLF" TargetMode="External"/><Relationship Id="rId44" Type="http://schemas.openxmlformats.org/officeDocument/2006/relationships/hyperlink" Target="https://ieeg-my.sharepoint.com/:b:/g/personal/transparencia_ieeg_org_mx/IQBNyAc7fQ9wTJQjvY9vucCMAc0GZDS1G0YPJfzC51kwI3U?e=zKNFM3" TargetMode="External"/><Relationship Id="rId60" Type="http://schemas.openxmlformats.org/officeDocument/2006/relationships/hyperlink" Target="https://ieeg-my.sharepoint.com/:b:/g/personal/transparencia_ieeg_org_mx/IQBVIOfHJuZkR7M5WXTsyNtUAd9pjKJBO29BIPEct2334gg?e=aTcGzM" TargetMode="External"/><Relationship Id="rId65" Type="http://schemas.openxmlformats.org/officeDocument/2006/relationships/hyperlink" Target="https://ieeg-my.sharepoint.com/:b:/g/personal/transparencia_ieeg_org_mx/IQC7T6hnBWByS7j_JSFLZTTUAeyOr3XR6LUhojfGDPU3HxA?e=tCGZNq" TargetMode="External"/><Relationship Id="rId81" Type="http://schemas.openxmlformats.org/officeDocument/2006/relationships/hyperlink" Target="https://ieeg-my.sharepoint.com/:b:/g/personal/transparencia_ieeg_org_mx/IQDqXKD8wXoUQr6wP6VELS87AezXYjH5jBXrxzEYI-TFu7M?e=1I7WP1" TargetMode="External"/><Relationship Id="rId86" Type="http://schemas.openxmlformats.org/officeDocument/2006/relationships/hyperlink" Target="https://ieeg-my.sharepoint.com/:b:/g/personal/transparencia_ieeg_org_mx/IQCtciYc1kONRKK9zO_Zev2GARoQdiQYjUn5u0hdpbEvvB0?e=zSdgFI" TargetMode="External"/><Relationship Id="rId13" Type="http://schemas.openxmlformats.org/officeDocument/2006/relationships/hyperlink" Target="https://ieeg-my.sharepoint.com/:b:/g/personal/transparencia_ieeg_org_mx/IQBVax0oJgvTSI_UtDRFHP1OAQU6lF6av45adPJk1Sh6JyI?e=wQYT1P%22)" TargetMode="External"/><Relationship Id="rId18" Type="http://schemas.openxmlformats.org/officeDocument/2006/relationships/hyperlink" Target="https://ieeg-my.sharepoint.com/:b:/g/personal/transparencia_ieeg_org_mx/IQAd8Njn5VmLRovU8gkXtZJSAQRuVW1qUde1rUAMkvrDLXs?e=oXL56k%22)" TargetMode="External"/><Relationship Id="rId39" Type="http://schemas.openxmlformats.org/officeDocument/2006/relationships/hyperlink" Target="https://ieeg-my.sharepoint.com/:b:/g/personal/transparencia_ieeg_org_mx/IQDBv_w8Ec55RYBKeoQbCliQAb1qQSy0t_9VuXBwC_XVnSw?e=g7uURc" TargetMode="External"/><Relationship Id="rId109" Type="http://schemas.openxmlformats.org/officeDocument/2006/relationships/hyperlink" Target="https://ieeg-my.sharepoint.com/:b:/g/personal/transparencia_ieeg_org_mx/IQBnIebEEeoyT6m9AmuCBN4TAVFGewi2Jgkl7BAAJGvV_F8?e=h8rSrX" TargetMode="External"/><Relationship Id="rId34" Type="http://schemas.openxmlformats.org/officeDocument/2006/relationships/hyperlink" Target="https://ieeg-my.sharepoint.com/:b:/g/personal/transparencia_ieeg_org_mx/IQDD729f4TnqT66Ec5ospReWAXTNWt7UEy2edqWuWEIB8Uc?e=Qyjgnh" TargetMode="External"/><Relationship Id="rId50" Type="http://schemas.openxmlformats.org/officeDocument/2006/relationships/hyperlink" Target="https://ieeg-my.sharepoint.com/:b:/g/personal/transparencia_ieeg_org_mx/IQDsbI237d-dRqr5Oigu2qP-AcDeS8EGIVGCWYfFvLQD7FQ?e=IDKT1r" TargetMode="External"/><Relationship Id="rId55" Type="http://schemas.openxmlformats.org/officeDocument/2006/relationships/hyperlink" Target="https://ieeg-my.sharepoint.com/:b:/g/personal/transparencia_ieeg_org_mx/IQA5AJUrVXqcQbAfr4Sgqhj6AVnTyDTFucElYaLiYjUYE7A?e=sCeD4e" TargetMode="External"/><Relationship Id="rId76" Type="http://schemas.openxmlformats.org/officeDocument/2006/relationships/hyperlink" Target="https://ieeg-my.sharepoint.com/:b:/g/personal/transparencia_ieeg_org_mx/IQDkLmQskJsVTrqHw4-UZZSAAdBZoao8rH_pb05H-7Wk8cc?e=iPCmx5" TargetMode="External"/><Relationship Id="rId97" Type="http://schemas.openxmlformats.org/officeDocument/2006/relationships/hyperlink" Target="https://ieeg-my.sharepoint.com/:b:/g/personal/transparencia_ieeg_org_mx/IQB-hNVge2jHS5uv0kyt5vKsAd2tE0-B1CYy5Q758J2pku8?e=drZlqq" TargetMode="External"/><Relationship Id="rId104" Type="http://schemas.openxmlformats.org/officeDocument/2006/relationships/hyperlink" Target="https://ieeg-my.sharepoint.com/:b:/g/personal/transparencia_ieeg_org_mx/IQAjsFsZNhqtTaElzIlFyz1XAR6xqjWWO6Y5mOC3cL_J5Fw?e=LoiagT" TargetMode="External"/><Relationship Id="rId120" Type="http://schemas.openxmlformats.org/officeDocument/2006/relationships/hyperlink" Target="https://ieeg-my.sharepoint.com/:b:/g/personal/transparencia_ieeg_org_mx/IQBMGZ2GW_2JQqkuFjPCLvjkAefTmEWp8weRYNHpC7LcU1Q?e=LFjGrM" TargetMode="External"/><Relationship Id="rId125" Type="http://schemas.openxmlformats.org/officeDocument/2006/relationships/hyperlink" Target="https://ieeg-my.sharepoint.com/:b:/g/personal/transparencia_ieeg_org_mx/IQBb02giVGroRbNj4DrKMRSTAcBMtsiiqAaw_Xmqp2zGofk?e=ifZdIB" TargetMode="External"/><Relationship Id="rId7" Type="http://schemas.openxmlformats.org/officeDocument/2006/relationships/hyperlink" Target="https://ieeg-my.sharepoint.com/:b:/g/personal/transparencia_ieeg_org_mx/IQC_chGxQpL8RJZPrMuT1wpEAWsyIXvgfAH1eNBgrNJH3Zw?e=pNz8ZQ%22)" TargetMode="External"/><Relationship Id="rId71" Type="http://schemas.openxmlformats.org/officeDocument/2006/relationships/hyperlink" Target="https://ieeg-my.sharepoint.com/:b:/g/personal/transparencia_ieeg_org_mx/IQCJ3obp9t1_R5hGreKYkDCBAW8vFdWPL2YRYT_u-PJet9Q?e=Ws46sT" TargetMode="External"/><Relationship Id="rId92" Type="http://schemas.openxmlformats.org/officeDocument/2006/relationships/hyperlink" Target="https://ieeg-my.sharepoint.com/:b:/g/personal/transparencia_ieeg_org_mx/IQC98VwkT-SISK4OSvdjhYP3AVYtwho2b5BT_8crqo4SVNA?e=IEtjYc" TargetMode="External"/><Relationship Id="rId2" Type="http://schemas.openxmlformats.org/officeDocument/2006/relationships/hyperlink" Target="https://api.ieeg.mx/repoinfo/Uploads/lineamientos-generales-de-racionalidad-austeridad-y-disciplina-presupuestal-del-ieeg-2026.pdf" TargetMode="External"/><Relationship Id="rId29" Type="http://schemas.openxmlformats.org/officeDocument/2006/relationships/hyperlink" Target="https://ieeg-my.sharepoint.com/:b:/g/personal/transparencia_ieeg_org_mx/IQCtCRivqjOsR73ycyG2FAKFAaBTcYXeUhITGhJ55BzeTwo?e=fpiJK7" TargetMode="External"/><Relationship Id="rId24" Type="http://schemas.openxmlformats.org/officeDocument/2006/relationships/hyperlink" Target="https://ieeg-my.sharepoint.com/:b:/g/personal/transparencia_ieeg_org_mx/IQAXoIU0g_exQK2PmJcZEhN5AZWB9ytEFqtB0ixDgNj0lec?e=NPP5zx%22)" TargetMode="External"/><Relationship Id="rId40" Type="http://schemas.openxmlformats.org/officeDocument/2006/relationships/hyperlink" Target="https://ieeg-my.sharepoint.com/:b:/g/personal/transparencia_ieeg_org_mx/IQDzRzbVaJqNQajT35FTVnSVASckXH_XBzLygE-uk9k3pJk?e=Qgqu7v" TargetMode="External"/><Relationship Id="rId45" Type="http://schemas.openxmlformats.org/officeDocument/2006/relationships/hyperlink" Target="https://ieeg-my.sharepoint.com/:b:/g/personal/transparencia_ieeg_org_mx/IQAs2sd82agGSrBcaMX1JrRfARksZvZyqsW2B1Rr7kSIGKQ?e=eXKpNw" TargetMode="External"/><Relationship Id="rId66" Type="http://schemas.openxmlformats.org/officeDocument/2006/relationships/hyperlink" Target="https://ieeg-my.sharepoint.com/:b:/g/personal/transparencia_ieeg_org_mx/IQD9VyXJlMGHR65UZANT7IytAZ-i3Rvoc1Da2cwL7b1vUuQ?e=ueP7U9" TargetMode="External"/><Relationship Id="rId87" Type="http://schemas.openxmlformats.org/officeDocument/2006/relationships/hyperlink" Target="https://ieeg-my.sharepoint.com/:b:/g/personal/transparencia_ieeg_org_mx/IQB1oHM16yKPTpE98hTm9xS8AdTm5hVzlbCr0ZkaK4R3_m4?e=rlwcZ4" TargetMode="External"/><Relationship Id="rId110" Type="http://schemas.openxmlformats.org/officeDocument/2006/relationships/hyperlink" Target="https://ieeg-my.sharepoint.com/:b:/g/personal/transparencia_ieeg_org_mx/IQDKum4UE_eyRpgjdkdC5s6cAeMzYgRX-tIRtnIcTYKk0KM?e=FZfxfG" TargetMode="External"/><Relationship Id="rId115" Type="http://schemas.openxmlformats.org/officeDocument/2006/relationships/hyperlink" Target="https://ieeg-my.sharepoint.com/:b:/g/personal/transparencia_ieeg_org_mx/IQD62ejx6-rCQJYL_xZpn0bSAUs5YZmH7uZUYcY1p6Ir8no?e=7dEFD9" TargetMode="External"/><Relationship Id="rId61" Type="http://schemas.openxmlformats.org/officeDocument/2006/relationships/hyperlink" Target="https://ieeg-my.sharepoint.com/:b:/g/personal/transparencia_ieeg_org_mx/IQCdrSIFtqHdQLfW6krxnmBmAVHY_Fm0xZElB_2379rAC9g?e=OVYrU9" TargetMode="External"/><Relationship Id="rId82" Type="http://schemas.openxmlformats.org/officeDocument/2006/relationships/hyperlink" Target="https://ieeg-my.sharepoint.com/:b:/g/personal/transparencia_ieeg_org_mx/IQBfu4dNBOGZQbLL2dqe1qExAYk3lFmQTSkaZfUAbzdXEGM?e=z2groU" TargetMode="External"/><Relationship Id="rId19" Type="http://schemas.openxmlformats.org/officeDocument/2006/relationships/hyperlink" Target="https://ieeg-my.sharepoint.com/:b:/g/personal/transparencia_ieeg_org_mx/IQCED7UUoUq8Soaezlvu_xm4Abs7EPaB7yp5Y1LTj6f64bY?e=ZYPu1w%22)" TargetMode="External"/><Relationship Id="rId14" Type="http://schemas.openxmlformats.org/officeDocument/2006/relationships/hyperlink" Target="https://ieeg-my.sharepoint.com/:b:/g/personal/transparencia_ieeg_org_mx/IQAuPxRWJjLaSraC1e_gp_DrAVV_NUUpSaPeimsB7hs2XYQ?e=DBge18%22)" TargetMode="External"/><Relationship Id="rId30" Type="http://schemas.openxmlformats.org/officeDocument/2006/relationships/hyperlink" Target="https://ieeg-my.sharepoint.com/:b:/g/personal/transparencia_ieeg_org_mx/IQC-tX5MGEmZSYnimZSsMTuNAZbaPIYspswz7I7AEHF5ke4?e=wd15pn" TargetMode="External"/><Relationship Id="rId35" Type="http://schemas.openxmlformats.org/officeDocument/2006/relationships/hyperlink" Target="https://ieeg-my.sharepoint.com/:b:/g/personal/transparencia_ieeg_org_mx/IQBkH-TrLgZoQ6IqlbLPxUFdASbpAnJUwqfFSFKpcZtHoIg?e=apyBLa" TargetMode="External"/><Relationship Id="rId56" Type="http://schemas.openxmlformats.org/officeDocument/2006/relationships/hyperlink" Target="https://ieeg-my.sharepoint.com/:b:/g/personal/transparencia_ieeg_org_mx/IQAF1gx400z-TYHxjjCbDCRjAeZUZHOVEEMzyl3-3qKADsI?e=BGkjG8" TargetMode="External"/><Relationship Id="rId77" Type="http://schemas.openxmlformats.org/officeDocument/2006/relationships/hyperlink" Target="https://ieeg-my.sharepoint.com/:b:/g/personal/transparencia_ieeg_org_mx/IQDKUWdmERTJRoKsP6NfBCT_AV-UGrs9mqBw1ffqBvsa6Y0?e=mwCtlK" TargetMode="External"/><Relationship Id="rId100" Type="http://schemas.openxmlformats.org/officeDocument/2006/relationships/hyperlink" Target="https://ieeg-my.sharepoint.com/:b:/g/personal/transparencia_ieeg_org_mx/IQBuVWYZd8qqT4_rqnpTfxLLAd3sL_t6lcGaOOdUI37Aci0?e=YQs3iR" TargetMode="External"/><Relationship Id="rId105" Type="http://schemas.openxmlformats.org/officeDocument/2006/relationships/hyperlink" Target="https://ieeg-my.sharepoint.com/:b:/g/personal/transparencia_ieeg_org_mx/IQAevyxQvbheT7p9NgvfJH-wAcx53BeghtfC-f3ji6455bY?e=gTGLG2" TargetMode="External"/><Relationship Id="rId126" Type="http://schemas.openxmlformats.org/officeDocument/2006/relationships/hyperlink" Target="https://ieeg-my.sharepoint.com/:b:/g/personal/transparencia_ieeg_org_mx/IQDHqV9RmHLsTpZgIttbMdpBAfoztBp2xve9LHad7M-uHYs?e=MfRqV7" TargetMode="External"/><Relationship Id="rId8" Type="http://schemas.openxmlformats.org/officeDocument/2006/relationships/hyperlink" Target="https://ieeg-my.sharepoint.com/:b:/g/personal/transparencia_ieeg_org_mx/IQDV7OlyON0KRpF-lF8-DsDhAZqP4SE3IlRtW8iagRN3RIg?e=M0UCxq%22)" TargetMode="External"/><Relationship Id="rId51" Type="http://schemas.openxmlformats.org/officeDocument/2006/relationships/hyperlink" Target="https://ieeg-my.sharepoint.com/:b:/g/personal/transparencia_ieeg_org_mx/IQB4kOmLlutGTI_mwL7dvS4OAZ0CgmE6D3D1DIwUE-iiww4?e=5h1ij4" TargetMode="External"/><Relationship Id="rId72" Type="http://schemas.openxmlformats.org/officeDocument/2006/relationships/hyperlink" Target="https://ieeg-my.sharepoint.com/:b:/g/personal/transparencia_ieeg_org_mx/IQBnHzPFz3-GSZnydMMR7plNAd4izIsjhrzkdFIziyTGsrE?e=eG5IR0" TargetMode="External"/><Relationship Id="rId93" Type="http://schemas.openxmlformats.org/officeDocument/2006/relationships/hyperlink" Target="https://ieeg-my.sharepoint.com/:b:/g/personal/transparencia_ieeg_org_mx/IQDPJlV6Jsg4SJh2UdczxX1YAeiP-LmagoWbuKEg3qsi9Vk?e=aYJeSF" TargetMode="External"/><Relationship Id="rId98" Type="http://schemas.openxmlformats.org/officeDocument/2006/relationships/hyperlink" Target="https://ieeg-my.sharepoint.com/:b:/g/personal/transparencia_ieeg_org_mx/IQDsaF_0x5eHQ67B2Cu9TTGKAesJTb_fe9iRD5pIH756M50?e=W71qSR" TargetMode="External"/><Relationship Id="rId121" Type="http://schemas.openxmlformats.org/officeDocument/2006/relationships/hyperlink" Target="https://ieeg-my.sharepoint.com/:b:/g/personal/transparencia_ieeg_org_mx/IQCqeSzxC--WQKH3nP8Qko-uAW3vZA5yiNqYl8YnAU-MZJU?e=lmkrEs" TargetMode="External"/><Relationship Id="rId3" Type="http://schemas.openxmlformats.org/officeDocument/2006/relationships/hyperlink" Target="https://api.ieeg.mx/repoinfo/Uploads/lineamientos-generales-de-racionalidad-austeridad-y-disciplina-presupuestal-del-ieeg-2026.pdf" TargetMode="External"/><Relationship Id="rId25" Type="http://schemas.openxmlformats.org/officeDocument/2006/relationships/hyperlink" Target="https://ieeg-my.sharepoint.com/:b:/g/personal/transparencia_ieeg_org_mx/IQDeorTqu3r0SaK9W6DX9dX7AVWS0HUqpYZyD4lzpdeTRCg?e=Cudmbt" TargetMode="External"/><Relationship Id="rId46" Type="http://schemas.openxmlformats.org/officeDocument/2006/relationships/hyperlink" Target="https://ieeg-my.sharepoint.com/:b:/g/personal/transparencia_ieeg_org_mx/IQAKd1rEpu0dQLxIoc0VZv5UARSFOYacPp79TDvY1IFsQyA?e=1mcPX7" TargetMode="External"/><Relationship Id="rId67" Type="http://schemas.openxmlformats.org/officeDocument/2006/relationships/hyperlink" Target="https://ieeg-my.sharepoint.com/:b:/g/personal/transparencia_ieeg_org_mx/IQAZ-qACxsi6SpfLozSOlrYtARKnmlzQwy_UQc7vDFqJots?e=pnOtUV" TargetMode="External"/><Relationship Id="rId116" Type="http://schemas.openxmlformats.org/officeDocument/2006/relationships/hyperlink" Target="https://ieeg-my.sharepoint.com/:b:/g/personal/transparencia_ieeg_org_mx/IQCGtdURvW1XSoN1MXA9t8a9AQ98WTwcWYpLowZWZ-0wl9E?e=gjBBJr" TargetMode="External"/><Relationship Id="rId20" Type="http://schemas.openxmlformats.org/officeDocument/2006/relationships/hyperlink" Target="https://ieeg-my.sharepoint.com/:b:/g/personal/transparencia_ieeg_org_mx/IQDwK_h7FmXmTb_EwQfVAfd9ATmxF_nkUBHiQNW1l4si4so?e=E5y4Db%22)" TargetMode="External"/><Relationship Id="rId41" Type="http://schemas.openxmlformats.org/officeDocument/2006/relationships/hyperlink" Target="https://ieeg-my.sharepoint.com/:b:/g/personal/transparencia_ieeg_org_mx/IQDzlwSkvsT1SICY69--0MhoAcqZIIbPuQcR3nkx23Yqchk?e=wABHwi" TargetMode="External"/><Relationship Id="rId62" Type="http://schemas.openxmlformats.org/officeDocument/2006/relationships/hyperlink" Target="https://ieeg-my.sharepoint.com/:b:/g/personal/transparencia_ieeg_org_mx/IQDxHegaHewWQL45pJPF9XVCAX-MvLBmthf7f2ya23gltyc?e=jJZLSf" TargetMode="External"/><Relationship Id="rId83" Type="http://schemas.openxmlformats.org/officeDocument/2006/relationships/hyperlink" Target="https://ieeg-my.sharepoint.com/:b:/g/personal/transparencia_ieeg_org_mx/IQCds-8LrLiWQKOALLna6W6AAX4lmzly4c3D8a5Q5ju9KAA?e=hYv5od" TargetMode="External"/><Relationship Id="rId88" Type="http://schemas.openxmlformats.org/officeDocument/2006/relationships/hyperlink" Target="https://ieeg-my.sharepoint.com/:b:/g/personal/transparencia_ieeg_org_mx/IQDTdFR7CB66RIIKdvgRDfo4AYbd1QswbX34SkPqELAx89o?e=qhcScz" TargetMode="External"/><Relationship Id="rId111" Type="http://schemas.openxmlformats.org/officeDocument/2006/relationships/hyperlink" Target="https://ieeg-my.sharepoint.com/:b:/g/personal/transparencia_ieeg_org_mx/IQDEHqMDdDSpQLTzEKf2-eSIAXU4FMYwwWGr2Xj6T_c9beI?e=vP8pl7" TargetMode="External"/><Relationship Id="rId15" Type="http://schemas.openxmlformats.org/officeDocument/2006/relationships/hyperlink" Target="https://ieeg-my.sharepoint.com/:b:/g/personal/transparencia_ieeg_org_mx/IQA4D12n-OyLQ7Mae2z5ymJwAbs_C1d9otlVVDrn9tLhBIo?e=bYkWjs%22)" TargetMode="External"/><Relationship Id="rId36" Type="http://schemas.openxmlformats.org/officeDocument/2006/relationships/hyperlink" Target="https://ieeg-my.sharepoint.com/:b:/g/personal/transparencia_ieeg_org_mx/IQBZBeNMBeniSpqSYxwhMYodAbDy2ctolFsGs8rUkWBBIjs?e=XK8vKc" TargetMode="External"/><Relationship Id="rId57" Type="http://schemas.openxmlformats.org/officeDocument/2006/relationships/hyperlink" Target="https://ieeg-my.sharepoint.com/:b:/g/personal/transparencia_ieeg_org_mx/IQDKnScYJpvNS7Ws3QYsn8vZAbPQz1bH6ZuCmYvj9YAclVo?e=wVYd4h" TargetMode="External"/><Relationship Id="rId106" Type="http://schemas.openxmlformats.org/officeDocument/2006/relationships/hyperlink" Target="https://ieeg-my.sharepoint.com/:b:/g/personal/transparencia_ieeg_org_mx/IQAjziy_kAU2RL7j2MxB4mLYAQ8yH9_0sPMJRajEQwmDW4k?e=Yp9xh0" TargetMode="External"/><Relationship Id="rId127" Type="http://schemas.openxmlformats.org/officeDocument/2006/relationships/hyperlink" Target="https://ieeg-my.sharepoint.com/:b:/g/personal/transparencia_ieeg_org_mx/IQDava3lYMdfRaoQhxFsKZUJAYsXRiAdjM3cTQ_Juh8ZK6Y?e=fp2CoE" TargetMode="External"/><Relationship Id="rId10" Type="http://schemas.openxmlformats.org/officeDocument/2006/relationships/hyperlink" Target="https://ieeg-my.sharepoint.com/:b:/g/personal/transparencia_ieeg_org_mx/IQC0MG4U4Al5QpTslLD1ehuwAdY2G6v13W2SXgGpV9IRASk?e=lc8DaV%22)" TargetMode="External"/><Relationship Id="rId31" Type="http://schemas.openxmlformats.org/officeDocument/2006/relationships/hyperlink" Target="https://ieeg-my.sharepoint.com/:b:/g/personal/transparencia_ieeg_org_mx/IQCywM3jP3fgR4w0PIAiwcBsAbSzvp0g3xaxaj1KS9HuxB8?e=tgW0fE" TargetMode="External"/><Relationship Id="rId52" Type="http://schemas.openxmlformats.org/officeDocument/2006/relationships/hyperlink" Target="https://ieeg-my.sharepoint.com/:b:/g/personal/transparencia_ieeg_org_mx/IQA0zQ-QXu5XR62tDFtfaAqzAQ7ye-F9A8bcdqqAS6iBhck?e=Hyderq" TargetMode="External"/><Relationship Id="rId73" Type="http://schemas.openxmlformats.org/officeDocument/2006/relationships/hyperlink" Target="https://ieeg-my.sharepoint.com/:b:/g/personal/transparencia_ieeg_org_mx/IQCeZ4wgNvV1Q7j636yxDmvnARI7Rynljf3VA1DoplfTmXc?e=hypijK" TargetMode="External"/><Relationship Id="rId78" Type="http://schemas.openxmlformats.org/officeDocument/2006/relationships/hyperlink" Target="https://ieeg-my.sharepoint.com/:b:/g/personal/transparencia_ieeg_org_mx/IQCkcaUCQDgqToWUQjGGWxrzAfcnAhZLv61TyTCqwZfH7Uk?e=Rj7UVa" TargetMode="External"/><Relationship Id="rId94" Type="http://schemas.openxmlformats.org/officeDocument/2006/relationships/hyperlink" Target="https://ieeg-my.sharepoint.com/:b:/g/personal/transparencia_ieeg_org_mx/IQDCdTI_r69dRa1sJYRFsOn2AZnUOAqWVHx9_oOPyMZhWe4?e=xZAHaR" TargetMode="External"/><Relationship Id="rId99" Type="http://schemas.openxmlformats.org/officeDocument/2006/relationships/hyperlink" Target="https://ieeg-my.sharepoint.com/:b:/g/personal/transparencia_ieeg_org_mx/IQAd2I-sxpN2TY7H-4OJ4ttJAX8AaD8T8R60Tg6eauCUqNI?e=TRbG7o" TargetMode="External"/><Relationship Id="rId101" Type="http://schemas.openxmlformats.org/officeDocument/2006/relationships/hyperlink" Target="https://ieeg-my.sharepoint.com/:b:/g/personal/transparencia_ieeg_org_mx/IQDQTkvzljuzT7nwWMlLzsEJAYKVju1hlk9T_eJ_GPfvtOM?e=E52rDU" TargetMode="External"/><Relationship Id="rId122" Type="http://schemas.openxmlformats.org/officeDocument/2006/relationships/hyperlink" Target="https://ieeg-my.sharepoint.com/:b:/g/personal/transparencia_ieeg_org_mx/IQCqQKAW3xj5QLrH9PmyXnDVAVwVa1b8JH3QSTU-8zhLOQE?e=DnJYpP" TargetMode="External"/><Relationship Id="rId4" Type="http://schemas.openxmlformats.org/officeDocument/2006/relationships/hyperlink" Target="https://api.ieeg.mx/repoinfo/Uploads/lineamientos-generales-de-racionalidad-austeridad-y-disciplina-presupuestal-del-ieeg-2026.pdf" TargetMode="External"/><Relationship Id="rId9" Type="http://schemas.openxmlformats.org/officeDocument/2006/relationships/hyperlink" Target="https://ieeg-my.sharepoint.com/:b:/g/personal/transparencia_ieeg_org_mx/IQAikXB7CQ9ZSquOYECGexKQAQrQo0LDrXyjxN1PBgygdUA?e=EhOwZG%22)" TargetMode="External"/><Relationship Id="rId26" Type="http://schemas.openxmlformats.org/officeDocument/2006/relationships/hyperlink" Target="https://ieeg-my.sharepoint.com/:b:/g/personal/transparencia_ieeg_org_mx/IQBEb8BN106uRLqYK-4EeM_ZARJU-XkawRlLPUVGvkX4fSw?e=4f0Zma"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ieeg-my.sharepoint.com/:b:/g/personal/transparencia_ieeg_org_mx/IQBMFpPoEHWeRpj03SzrOAJnAWsOnx4OesQOLbygYI2B8gM?e=a4jq3c" TargetMode="External"/><Relationship Id="rId21" Type="http://schemas.openxmlformats.org/officeDocument/2006/relationships/hyperlink" Target="https://ieeg-my.sharepoint.com/:b:/g/personal/transparencia_ieeg_org_mx/IQC_h_3QgLy1RoAl7747-7R7AY6GD4aorvdtGrJDUmNMgCk?e=gViamc" TargetMode="External"/><Relationship Id="rId42" Type="http://schemas.openxmlformats.org/officeDocument/2006/relationships/hyperlink" Target="https://ieeg-my.sharepoint.com/:b:/g/personal/transparencia_ieeg_org_mx/IQD6zOG8dwp3Sa2enJeP12XBAXxzhrTVEThs9GvHklVpWkg?e=7USh6V" TargetMode="External"/><Relationship Id="rId63" Type="http://schemas.openxmlformats.org/officeDocument/2006/relationships/hyperlink" Target="https://ieeg-my.sharepoint.com/:b:/g/personal/transparencia_ieeg_org_mx/IQDXcuiusJJKQZLHx-9_SINQARSsr79fJPYt8d9DGtqIbvE?e=lrP7vA" TargetMode="External"/><Relationship Id="rId84" Type="http://schemas.openxmlformats.org/officeDocument/2006/relationships/hyperlink" Target="https://ieeg-my.sharepoint.com/:b:/g/personal/transparencia_ieeg_org_mx/IQCGWiToqV-hSb_LGXuProo5Af63yZq2PI_5-RpQ9APkHyw?e=Hi1ppR" TargetMode="External"/><Relationship Id="rId138" Type="http://schemas.openxmlformats.org/officeDocument/2006/relationships/hyperlink" Target="https://ieeg-my.sharepoint.com/:b:/g/personal/transparencia_ieeg_org_mx/IQB4gqLrqXqdRrdAV6GB5rszAQXC9_NRpjLXKDLZCuVe340?e=xSnCXA" TargetMode="External"/><Relationship Id="rId159" Type="http://schemas.openxmlformats.org/officeDocument/2006/relationships/hyperlink" Target="https://ieeg-my.sharepoint.com/:b:/g/personal/transparencia_ieeg_org_mx/IQByvs97UdRBR5ufq0Ks3DE7AYCzP1CSBxR11Lz1fQH-RkM?e=nSUzfd" TargetMode="External"/><Relationship Id="rId170" Type="http://schemas.openxmlformats.org/officeDocument/2006/relationships/hyperlink" Target="https://ieeg-my.sharepoint.com/:b:/g/personal/transparencia_ieeg_org_mx/IQCsMBy5wmrPTLeLVgOtFCt3ASGHK2-vF5Qh3A-RAqPOZFc?e=a1WlZN" TargetMode="External"/><Relationship Id="rId191" Type="http://schemas.openxmlformats.org/officeDocument/2006/relationships/hyperlink" Target="https://ieeg-my.sharepoint.com/:b:/g/personal/transparencia_ieeg_org_mx/IQCmsLi99l6TQLeRkSKVjpuEAZZyjKJJ9ppzjUQhhFsIbMY?e=1SjJm1" TargetMode="External"/><Relationship Id="rId205" Type="http://schemas.openxmlformats.org/officeDocument/2006/relationships/hyperlink" Target="https://ieeg-my.sharepoint.com/:b:/g/personal/transparencia_ieeg_org_mx/IQAfp-h_sKs_Q7gAroWbqHYaAXqfeKCmERKB7djJWKRLzHA?e=L09aeH" TargetMode="External"/><Relationship Id="rId107" Type="http://schemas.openxmlformats.org/officeDocument/2006/relationships/hyperlink" Target="https://ieeg-my.sharepoint.com/:b:/g/personal/transparencia_ieeg_org_mx/IQBjeve6HFceSq78N35UcwivAdaA3SR-Q87cXAmC4q2HWGo?e=zIkvXR" TargetMode="External"/><Relationship Id="rId11" Type="http://schemas.openxmlformats.org/officeDocument/2006/relationships/hyperlink" Target="https://ieeg-my.sharepoint.com/:b:/g/personal/transparencia_ieeg_org_mx/IQAEplXn0MqqRIMXbgMvQcPAAbyj8uv5E_Ey6cBFo7mGnu0?e=kawNDg" TargetMode="External"/><Relationship Id="rId32" Type="http://schemas.openxmlformats.org/officeDocument/2006/relationships/hyperlink" Target="https://ieeg-my.sharepoint.com/:b:/g/personal/transparencia_ieeg_org_mx/IQDInSyoj7xoTa_jlTAnKawhAY1otzgjD0rnJ6bG7WAKybw?e=hAgdKd" TargetMode="External"/><Relationship Id="rId53" Type="http://schemas.openxmlformats.org/officeDocument/2006/relationships/hyperlink" Target="https://ieeg-my.sharepoint.com/:b:/g/personal/transparencia_ieeg_org_mx/IQBMvyKlbw-6SJVTj29ALrI_AfZnkUH6mmuqy38BsfNodqE?e=tPPuCW" TargetMode="External"/><Relationship Id="rId74" Type="http://schemas.openxmlformats.org/officeDocument/2006/relationships/hyperlink" Target="https://ieeg-my.sharepoint.com/:b:/g/personal/transparencia_ieeg_org_mx/IQAK5WSHZrH6SbuEVYRLyq66AaMwjogHIDTilBrTV4_y0QI?e=0fRTjC" TargetMode="External"/><Relationship Id="rId128" Type="http://schemas.openxmlformats.org/officeDocument/2006/relationships/hyperlink" Target="https://ieeg-my.sharepoint.com/:b:/g/personal/transparencia_ieeg_org_mx/IQDryXnuktCMRJF_L7GPv36SAajn4wf89Vc17h4Xd9T-kQg?e=rbLKxX" TargetMode="External"/><Relationship Id="rId149" Type="http://schemas.openxmlformats.org/officeDocument/2006/relationships/hyperlink" Target="https://ieeg-my.sharepoint.com/:b:/g/personal/transparencia_ieeg_org_mx/IQD62f_NDrPBRIv1QYk3FwEgARx91bZFUd9cg2aW9_daYqw?e=Lmr9Ft" TargetMode="External"/><Relationship Id="rId5" Type="http://schemas.openxmlformats.org/officeDocument/2006/relationships/hyperlink" Target="https://ieeg-my.sharepoint.com/:b:/g/personal/transparencia_ieeg_org_mx/IQDRoMc5DjO_TIiJ-8845YWIAfl60cHYGcPlIDuMdH-agHM?e=h7oKgZ" TargetMode="External"/><Relationship Id="rId95" Type="http://schemas.openxmlformats.org/officeDocument/2006/relationships/hyperlink" Target="https://ieeg-my.sharepoint.com/:b:/g/personal/transparencia_ieeg_org_mx/IQBDN2cVvH6kQZrDsYhPhLFCAXaJeogn66p3or8S4QfwKMM?e=ZckX6s" TargetMode="External"/><Relationship Id="rId160" Type="http://schemas.openxmlformats.org/officeDocument/2006/relationships/hyperlink" Target="https://ieeg-my.sharepoint.com/:b:/g/personal/transparencia_ieeg_org_mx/IQCqBCEbSiKlRYm2UJ_mmyA1Af0QOdFp4cdjVJQWnx5wf90?e=MXGhh1" TargetMode="External"/><Relationship Id="rId181" Type="http://schemas.openxmlformats.org/officeDocument/2006/relationships/hyperlink" Target="https://ieeg-my.sharepoint.com/:b:/g/personal/transparencia_ieeg_org_mx/IQCoCbGUJ1m6TIIbqmehXyDSAVSdMJrZZTcMvAhU6OAx7I8?e=HfTvPZ" TargetMode="External"/><Relationship Id="rId22" Type="http://schemas.openxmlformats.org/officeDocument/2006/relationships/hyperlink" Target="https://ieeg-my.sharepoint.com/:b:/g/personal/transparencia_ieeg_org_mx/IQC53KTEG37JS4qFX8LxkNKvAbiNkvk1bN0UiT6gljPM1ak?e=7ExnGe" TargetMode="External"/><Relationship Id="rId43" Type="http://schemas.openxmlformats.org/officeDocument/2006/relationships/hyperlink" Target="https://ieeg-my.sharepoint.com/:b:/g/personal/transparencia_ieeg_org_mx/IQCyA8Zb7qVBT6x8vIrSgfjtAeAsZIQUCoH4RwtGI2h-CX8?e=w385do" TargetMode="External"/><Relationship Id="rId64" Type="http://schemas.openxmlformats.org/officeDocument/2006/relationships/hyperlink" Target="https://ieeg-my.sharepoint.com/:b:/g/personal/transparencia_ieeg_org_mx/IQAE8L2k0ovMS7lprByX1ZCdAf2gIJl_9xsszi5vdrQFJfE?e=JkeBDb" TargetMode="External"/><Relationship Id="rId118" Type="http://schemas.openxmlformats.org/officeDocument/2006/relationships/hyperlink" Target="https://ieeg-my.sharepoint.com/:b:/g/personal/transparencia_ieeg_org_mx/IQA3SluLiyjzRZ3jVvkBc3AuAUDVRLc__yJBDmMvyJxSvxE?e=D1iu6O" TargetMode="External"/><Relationship Id="rId139" Type="http://schemas.openxmlformats.org/officeDocument/2006/relationships/hyperlink" Target="https://ieeg-my.sharepoint.com/:b:/g/personal/transparencia_ieeg_org_mx/IQBJMKZvgmddT7u-n6rO71dfAZOAi9h_4hQ4ONFEZrJGfxY?e=SiwUiF" TargetMode="External"/><Relationship Id="rId85" Type="http://schemas.openxmlformats.org/officeDocument/2006/relationships/hyperlink" Target="https://ieeg-my.sharepoint.com/:b:/g/personal/transparencia_ieeg_org_mx/IQCaFNzO9QlfQZ1M-BDw_KVGAVnKP8OcODveRD5jH9kA0jE?e=ebSq9R" TargetMode="External"/><Relationship Id="rId150" Type="http://schemas.openxmlformats.org/officeDocument/2006/relationships/hyperlink" Target="https://ieeg-my.sharepoint.com/:b:/g/personal/transparencia_ieeg_org_mx/IQDErK2RIzgVSqipwVhixeLpAZwRcYPQ38U89Mk_RZXjkHo?e=7SKcd7" TargetMode="External"/><Relationship Id="rId171" Type="http://schemas.openxmlformats.org/officeDocument/2006/relationships/hyperlink" Target="https://ieeg-my.sharepoint.com/:b:/g/personal/transparencia_ieeg_org_mx/IQAP8R4NTkpXSag_udVYeL2bAa8fmS-hqCAcTW1Dv5g8gVk?e=x8wGmq" TargetMode="External"/><Relationship Id="rId192" Type="http://schemas.openxmlformats.org/officeDocument/2006/relationships/hyperlink" Target="https://ieeg-my.sharepoint.com/:b:/g/personal/transparencia_ieeg_org_mx/IQAfW1yyAWhZQp9BBIVW71FYAUm1KrmF5cWoXcZMB35owPo?e=YylgUE" TargetMode="External"/><Relationship Id="rId206" Type="http://schemas.openxmlformats.org/officeDocument/2006/relationships/hyperlink" Target="https://ieeg-my.sharepoint.com/:b:/g/personal/transparencia_ieeg_org_mx/IQBgWXHmbAu_T6E9aawlM7MvAX11BF6KXYDpdl7N5k6ioZ0?e=3K0jXt" TargetMode="External"/><Relationship Id="rId12" Type="http://schemas.openxmlformats.org/officeDocument/2006/relationships/hyperlink" Target="https://ieeg-my.sharepoint.com/:b:/g/personal/transparencia_ieeg_org_mx/IQCi85QyobZRS5pinxYjRfSOARjgL3RrsSRKVO2jetJsYAQ?e=m3jyjq" TargetMode="External"/><Relationship Id="rId33" Type="http://schemas.openxmlformats.org/officeDocument/2006/relationships/hyperlink" Target="https://ieeg-my.sharepoint.com/:b:/g/personal/transparencia_ieeg_org_mx/IQAP2vLGAk5ASrTcZ23OjuvwAV8xzxcs8Wpoac-zod6_omE?e=3SqzQr" TargetMode="External"/><Relationship Id="rId108" Type="http://schemas.openxmlformats.org/officeDocument/2006/relationships/hyperlink" Target="https://ieeg-my.sharepoint.com/:b:/g/personal/transparencia_ieeg_org_mx/IQBCKgj43pXHQ6moMoF8EhuNAQ0PQpagb1w4j-wYUXeUMOg?e=HgdO0e" TargetMode="External"/><Relationship Id="rId129" Type="http://schemas.openxmlformats.org/officeDocument/2006/relationships/hyperlink" Target="https://ieeg-my.sharepoint.com/:b:/g/personal/transparencia_ieeg_org_mx/IQBDOpVDoY5eQKRuFYLBIaSFAVI8OjjWDI4yIAdxMJhVnwk?e=aGDDg9" TargetMode="External"/><Relationship Id="rId54" Type="http://schemas.openxmlformats.org/officeDocument/2006/relationships/hyperlink" Target="https://ieeg-my.sharepoint.com/:b:/g/personal/transparencia_ieeg_org_mx/IQApSVSDshuvSrSwQ-068bQyAREA1J4LPkrVSWbwWxU-6Fk?e=vdPxmq" TargetMode="External"/><Relationship Id="rId75" Type="http://schemas.openxmlformats.org/officeDocument/2006/relationships/hyperlink" Target="https://ieeg-my.sharepoint.com/:b:/g/personal/transparencia_ieeg_org_mx/IQBqZ4X1s2FlS5v0oFGQy-MUAU3YcphqsmPzuEjWS7q4hkc?e=xqOkQi" TargetMode="External"/><Relationship Id="rId96" Type="http://schemas.openxmlformats.org/officeDocument/2006/relationships/hyperlink" Target="https://ieeg-my.sharepoint.com/:b:/g/personal/transparencia_ieeg_org_mx/IQCNMr8ZeXbQTZe_5VrlQkJ9AcCBAeFJ8OOg-n6oVXIPh5o?e=emL2s9" TargetMode="External"/><Relationship Id="rId140" Type="http://schemas.openxmlformats.org/officeDocument/2006/relationships/hyperlink" Target="https://ieeg-my.sharepoint.com/:b:/g/personal/transparencia_ieeg_org_mx/IQCIA2qaT-V7Q7Wdgk1ifQJ5AdgHU6Kl0Wtdw9NYn43Kwvs?e=LnzkaV" TargetMode="External"/><Relationship Id="rId161" Type="http://schemas.openxmlformats.org/officeDocument/2006/relationships/hyperlink" Target="https://ieeg-my.sharepoint.com/:b:/g/personal/transparencia_ieeg_org_mx/IQBFvSPQRs4DS7KepLJr9KklARX4QqrHgW_nYg-BiACgzZU?e=iThcFC" TargetMode="External"/><Relationship Id="rId182" Type="http://schemas.openxmlformats.org/officeDocument/2006/relationships/hyperlink" Target="https://ieeg-my.sharepoint.com/:b:/g/personal/transparencia_ieeg_org_mx/IQCKy8rIpNvHT4ugSjaDVJqSAQRTds-U5CrGSFoOPtADIT8?e=U05dgZ" TargetMode="External"/><Relationship Id="rId6" Type="http://schemas.openxmlformats.org/officeDocument/2006/relationships/hyperlink" Target="https://ieeg-my.sharepoint.com/:b:/g/personal/transparencia_ieeg_org_mx/IQDle7X_iu5wQ6k0ZLA_EtIuAW7NdlXKaeQ7vX1ktYCzVm0?e=kfayHv" TargetMode="External"/><Relationship Id="rId23" Type="http://schemas.openxmlformats.org/officeDocument/2006/relationships/hyperlink" Target="https://ieeg-my.sharepoint.com/:b:/g/personal/transparencia_ieeg_org_mx/IQCKTM6hjUWaSaPKRRfUQGtzAX4NJ_CpwzqphF2Col3WnUA?e=MNJ240" TargetMode="External"/><Relationship Id="rId119" Type="http://schemas.openxmlformats.org/officeDocument/2006/relationships/hyperlink" Target="https://ieeg-my.sharepoint.com/:b:/g/personal/transparencia_ieeg_org_mx/IQAym4awHx2_QoD7ulfrV_rtAdZfV25ewr76lazhv3vXMcw?e=sdcSOk" TargetMode="External"/><Relationship Id="rId44" Type="http://schemas.openxmlformats.org/officeDocument/2006/relationships/hyperlink" Target="https://ieeg-my.sharepoint.com/:b:/g/personal/transparencia_ieeg_org_mx/IQCVGYgahbKpQKotGk5YnOmUAc5ZXYhfXMACli_2qnRXb84?e=O1D1ua" TargetMode="External"/><Relationship Id="rId65" Type="http://schemas.openxmlformats.org/officeDocument/2006/relationships/hyperlink" Target="https://ieeg-my.sharepoint.com/:b:/g/personal/transparencia_ieeg_org_mx/IQBizLDFb7WdSJuFVKCinYh-AVCN0dDyCAnBk6e-dRIbOUg?e=Ih8QBe" TargetMode="External"/><Relationship Id="rId86" Type="http://schemas.openxmlformats.org/officeDocument/2006/relationships/hyperlink" Target="https://ieeg-my.sharepoint.com/:b:/g/personal/transparencia_ieeg_org_mx/IQAfERatoCVdSI2A94WkKB7IAY6HZOFIeThcjuAeaqO5CkU?e=tJMY3P" TargetMode="External"/><Relationship Id="rId130" Type="http://schemas.openxmlformats.org/officeDocument/2006/relationships/hyperlink" Target="https://ieeg-my.sharepoint.com/:b:/g/personal/transparencia_ieeg_org_mx/IQAGL87kJSW8SpJXNGzv6K5QAam9as7KgqF9SaE7qzzfwx0?e=wnwxxw" TargetMode="External"/><Relationship Id="rId151" Type="http://schemas.openxmlformats.org/officeDocument/2006/relationships/hyperlink" Target="https://ieeg-my.sharepoint.com/:b:/g/personal/transparencia_ieeg_org_mx/IQDsZJDiKjeQTohXTEaSSCcTAaD0uRHE_B2wkayyTEfjkqU?e=nYGPwx" TargetMode="External"/><Relationship Id="rId172" Type="http://schemas.openxmlformats.org/officeDocument/2006/relationships/hyperlink" Target="https://ieeg-my.sharepoint.com/:b:/g/personal/transparencia_ieeg_org_mx/IQBlySpGBSY0QpoAUr4JNulcAS8eYSAQPadzv4lUx16tyZg?e=5IDgmU" TargetMode="External"/><Relationship Id="rId193" Type="http://schemas.openxmlformats.org/officeDocument/2006/relationships/hyperlink" Target="https://ieeg-my.sharepoint.com/:b:/g/personal/transparencia_ieeg_org_mx/IQAYXA2dC8oGT77bOTxLvRc-AYrOtfnXD-VjzpQsKhIUHys?e=jmj0RJ" TargetMode="External"/><Relationship Id="rId207" Type="http://schemas.openxmlformats.org/officeDocument/2006/relationships/hyperlink" Target="https://ieeg-my.sharepoint.com/:b:/g/personal/transparencia_ieeg_org_mx/IQDcKmdhjllyQ6pmgJYQwbzcAYSd-zKI6povysUvSA_JlhA?e=3Cymhc" TargetMode="External"/><Relationship Id="rId13" Type="http://schemas.openxmlformats.org/officeDocument/2006/relationships/hyperlink" Target="https://ieeg-my.sharepoint.com/:b:/g/personal/transparencia_ieeg_org_mx/IQB8IWzW0QQDSbvImr4HVdZQASFE2VOgJDpCWfuYcjxGEWs?e=tjNa3t" TargetMode="External"/><Relationship Id="rId109" Type="http://schemas.openxmlformats.org/officeDocument/2006/relationships/hyperlink" Target="https://ieeg-my.sharepoint.com/:b:/g/personal/transparencia_ieeg_org_mx/IQB04YmVjXVtT4C1opIYVVIUAc8E85D4F3SpksOj1N6hAGA?e=oEI5s9" TargetMode="External"/><Relationship Id="rId34" Type="http://schemas.openxmlformats.org/officeDocument/2006/relationships/hyperlink" Target="https://ieeg-my.sharepoint.com/:b:/g/personal/transparencia_ieeg_org_mx/IQBy8vtAj8y5Q5RE3c6AA4-TAasV99kTJ2oQLqoW1EJcfYQ?e=YpPiH5" TargetMode="External"/><Relationship Id="rId55" Type="http://schemas.openxmlformats.org/officeDocument/2006/relationships/hyperlink" Target="https://ieeg-my.sharepoint.com/:b:/g/personal/transparencia_ieeg_org_mx/IQCo5XHymvKoRKP5Z3JsLH_jAS0tY0QBuJ0WYgYH82hx3XQ?e=riQJkc" TargetMode="External"/><Relationship Id="rId76" Type="http://schemas.openxmlformats.org/officeDocument/2006/relationships/hyperlink" Target="https://ieeg-my.sharepoint.com/:b:/g/personal/transparencia_ieeg_org_mx/IQAS_MmGbvrESpR5xTYL_C7pAU1RmKOHbhjYATux6XkCL0Q?e=tXCmOv" TargetMode="External"/><Relationship Id="rId97" Type="http://schemas.openxmlformats.org/officeDocument/2006/relationships/hyperlink" Target="https://ieeg-my.sharepoint.com/:b:/g/personal/transparencia_ieeg_org_mx/IQAqRLN9-g2RQqa0jyLNmk7aAaf6MMyEY-o8PG6dcLMhzYE?e=UE1mYl" TargetMode="External"/><Relationship Id="rId120" Type="http://schemas.openxmlformats.org/officeDocument/2006/relationships/hyperlink" Target="https://ieeg-my.sharepoint.com/:b:/g/personal/transparencia_ieeg_org_mx/IQApJlObOgs6SY3_MTrUsF9XAQ3YZVI9Wsv1KtYW2v2VI34?e=KhX56P" TargetMode="External"/><Relationship Id="rId141" Type="http://schemas.openxmlformats.org/officeDocument/2006/relationships/hyperlink" Target="https://ieeg-my.sharepoint.com/:b:/g/personal/transparencia_ieeg_org_mx/IQDKe86ye04ERafOQNkCIZgdAcPiCN1qcb0HJv1pDQAz_Ok?e=EbYVxR" TargetMode="External"/><Relationship Id="rId7" Type="http://schemas.openxmlformats.org/officeDocument/2006/relationships/hyperlink" Target="https://ieeg-my.sharepoint.com/:b:/g/personal/transparencia_ieeg_org_mx/IQAq3IHXAxeQSJYYsGFUdJV9AQt9YUgHbSKy_BkDRzWJJNM?e=Shj6di" TargetMode="External"/><Relationship Id="rId162" Type="http://schemas.openxmlformats.org/officeDocument/2006/relationships/hyperlink" Target="https://ieeg-my.sharepoint.com/:b:/g/personal/transparencia_ieeg_org_mx/IQDHeIEbzeevQZ5YCbgDuvqtAanie-DfspgSfVDZ2RQX4Ao?e=u1L2Mx" TargetMode="External"/><Relationship Id="rId183" Type="http://schemas.openxmlformats.org/officeDocument/2006/relationships/hyperlink" Target="https://ieeg-my.sharepoint.com/:b:/g/personal/transparencia_ieeg_org_mx/IQB4fNFjwGM4TYAWxhUpRuLFAdvXc2itKyAuyj68kjgpNmc?e=bpAfAL" TargetMode="External"/><Relationship Id="rId24" Type="http://schemas.openxmlformats.org/officeDocument/2006/relationships/hyperlink" Target="https://ieeg-my.sharepoint.com/:b:/g/personal/transparencia_ieeg_org_mx/IQDbqotfSn7VTLxeLXtntyDCATYGkpMrRjLKQS7rUdJzygc?e=TdxQb2" TargetMode="External"/><Relationship Id="rId45" Type="http://schemas.openxmlformats.org/officeDocument/2006/relationships/hyperlink" Target="https://ieeg-my.sharepoint.com/:b:/g/personal/transparencia_ieeg_org_mx/IQAHlMfTDSC-SrnjNzl9BZExAcFnaGYqmam07q6d_gyzjLM?e=JnKEMs" TargetMode="External"/><Relationship Id="rId66" Type="http://schemas.openxmlformats.org/officeDocument/2006/relationships/hyperlink" Target="https://ieeg-my.sharepoint.com/:b:/g/personal/transparencia_ieeg_org_mx/IQDf6L4rDlvbRonJARnzMZ5aAdimCBJjffElb0hhyapOCyY?e=EX4CTl" TargetMode="External"/><Relationship Id="rId87" Type="http://schemas.openxmlformats.org/officeDocument/2006/relationships/hyperlink" Target="https://ieeg-my.sharepoint.com/:b:/g/personal/transparencia_ieeg_org_mx/IQBi7cKLTAixTZCHB4DG6REWAd52wizgCq3MoAElqpgmjNw?e=KMqkdr" TargetMode="External"/><Relationship Id="rId110" Type="http://schemas.openxmlformats.org/officeDocument/2006/relationships/hyperlink" Target="https://ieeg-my.sharepoint.com/:b:/g/personal/transparencia_ieeg_org_mx/IQAZGnM1Uu4vR6W453gdjKGjAVphRzY8el5CzhejL8NqR9g?e=gYAOdJ" TargetMode="External"/><Relationship Id="rId131" Type="http://schemas.openxmlformats.org/officeDocument/2006/relationships/hyperlink" Target="https://ieeg-my.sharepoint.com/:b:/g/personal/transparencia_ieeg_org_mx/IQBjrELdIWZGQqpzmTvivfl8AdcCcT16Mdsz1GpnXcNzsRg?e=zbTS6K" TargetMode="External"/><Relationship Id="rId61" Type="http://schemas.openxmlformats.org/officeDocument/2006/relationships/hyperlink" Target="https://ieeg-my.sharepoint.com/:b:/g/personal/transparencia_ieeg_org_mx/IQB47jsN-J2RQLeNf8xzYKbkAZNL3_K-qsAJ34Yy7WHozK4?e=EIkAbf" TargetMode="External"/><Relationship Id="rId82" Type="http://schemas.openxmlformats.org/officeDocument/2006/relationships/hyperlink" Target="https://ieeg-my.sharepoint.com/:b:/g/personal/transparencia_ieeg_org_mx/IQDU1IADNfsmQIAu9xNzj-PIAehIoDWzL01v_jYxU4_KNgY?e=BluJ3T" TargetMode="External"/><Relationship Id="rId152" Type="http://schemas.openxmlformats.org/officeDocument/2006/relationships/hyperlink" Target="https://ieeg-my.sharepoint.com/:b:/g/personal/transparencia_ieeg_org_mx/IQAVnRMexzARRKqbQ7cUilXDAUlIxvtTVv5PbpyjygKd_dI?e=L60TM2" TargetMode="External"/><Relationship Id="rId173" Type="http://schemas.openxmlformats.org/officeDocument/2006/relationships/hyperlink" Target="https://ieeg-my.sharepoint.com/:b:/g/personal/transparencia_ieeg_org_mx/IQBYLar3bSeiQLuxScH6uKvlAR5PxlvtGUATSHDn5ifhxTI?e=V820lY" TargetMode="External"/><Relationship Id="rId194" Type="http://schemas.openxmlformats.org/officeDocument/2006/relationships/hyperlink" Target="https://ieeg-my.sharepoint.com/:b:/g/personal/transparencia_ieeg_org_mx/IQBogysRjDTmQa9XRE-sw8oTAQXfMD3a5Qojh7FEGp8ksNg?e=sn8vLY" TargetMode="External"/><Relationship Id="rId199" Type="http://schemas.openxmlformats.org/officeDocument/2006/relationships/hyperlink" Target="https://ieeg-my.sharepoint.com/:b:/g/personal/transparencia_ieeg_org_mx/IQAcFvn0Z8WoRqw4cq54_x-mASPYryupEdOjYlBHn6Rd4pw?e=W3wiAg" TargetMode="External"/><Relationship Id="rId203" Type="http://schemas.openxmlformats.org/officeDocument/2006/relationships/hyperlink" Target="https://ieeg-my.sharepoint.com/:b:/g/personal/transparencia_ieeg_org_mx/IQDiFTrpticHRaQpAV9kaBUaAQ59QKgO4PnRA1MiOCxPmTc?e=74EkPR" TargetMode="External"/><Relationship Id="rId208" Type="http://schemas.openxmlformats.org/officeDocument/2006/relationships/hyperlink" Target="https://ieeg-my.sharepoint.com/:b:/g/personal/transparencia_ieeg_org_mx/IQB6A9Q3pGQ-SJPmywb5o87ZAWZAY8Bp83jpSjwtXa4cot8?e=mzEzP8" TargetMode="External"/><Relationship Id="rId19" Type="http://schemas.openxmlformats.org/officeDocument/2006/relationships/hyperlink" Target="https://ieeg-my.sharepoint.com/:b:/g/personal/transparencia_ieeg_org_mx/IQBt-r9oBFWfQZsMHmycyMvqAWjFPBhXej_l1XPLq_fixQc?e=gL3ZqK" TargetMode="External"/><Relationship Id="rId14" Type="http://schemas.openxmlformats.org/officeDocument/2006/relationships/hyperlink" Target="https://ieeg-my.sharepoint.com/:b:/g/personal/transparencia_ieeg_org_mx/IQAJOA56xZRnQbnphhy3ayJMAZn3Y-vCjV5z8KwgjU2D8cI?e=v7urJO" TargetMode="External"/><Relationship Id="rId30" Type="http://schemas.openxmlformats.org/officeDocument/2006/relationships/hyperlink" Target="https://ieeg-my.sharepoint.com/:b:/g/personal/transparencia_ieeg_org_mx/IQD5t9V8NZBLS4CHUGXwDyFxAZ-isrePR5KYbAORFrIN9bw?e=aXSPaI" TargetMode="External"/><Relationship Id="rId35" Type="http://schemas.openxmlformats.org/officeDocument/2006/relationships/hyperlink" Target="https://ieeg-my.sharepoint.com/:b:/g/personal/transparencia_ieeg_org_mx/IQCBxmKzmo6uTY5VerBk2G9sAZPx9Y5gV0ajBxBgkAb5SME?e=Ap5fXW" TargetMode="External"/><Relationship Id="rId56" Type="http://schemas.openxmlformats.org/officeDocument/2006/relationships/hyperlink" Target="https://ieeg-my.sharepoint.com/:b:/g/personal/transparencia_ieeg_org_mx/IQDxWeL8hi_2TridM6nW1YsZAW4zRGMj7nSAtEczTMEROAw?e=MnCRAT" TargetMode="External"/><Relationship Id="rId77" Type="http://schemas.openxmlformats.org/officeDocument/2006/relationships/hyperlink" Target="https://ieeg-my.sharepoint.com/:b:/g/personal/transparencia_ieeg_org_mx/IQCsGoRmdsfKRLpM2Zle60ZFATnN5-0T_ta2Nhbxm5iR3kM?e=Ddhfez" TargetMode="External"/><Relationship Id="rId100" Type="http://schemas.openxmlformats.org/officeDocument/2006/relationships/hyperlink" Target="https://ieeg-my.sharepoint.com/:b:/g/personal/transparencia_ieeg_org_mx/IQCvBti2dUK1RqDdOosvaHYpAR-3EuLbdEat4HV6ZYfDTV0?e=WUgO5D" TargetMode="External"/><Relationship Id="rId105" Type="http://schemas.openxmlformats.org/officeDocument/2006/relationships/hyperlink" Target="https://ieeg-my.sharepoint.com/:b:/g/personal/transparencia_ieeg_org_mx/IQAXoZjG39bDTLTg6vXw9dXRAS74wtYmCWwwfU134wui94c?e=Lav57x" TargetMode="External"/><Relationship Id="rId126" Type="http://schemas.openxmlformats.org/officeDocument/2006/relationships/hyperlink" Target="https://ieeg-my.sharepoint.com/:b:/g/personal/transparencia_ieeg_org_mx/IQC82Ib5dnbxRaG1gckGqbWGAX-HQkaSjTtTfQ8S5SDJ3RE?e=vSnlVs" TargetMode="External"/><Relationship Id="rId147" Type="http://schemas.openxmlformats.org/officeDocument/2006/relationships/hyperlink" Target="https://ieeg-my.sharepoint.com/:b:/g/personal/transparencia_ieeg_org_mx/IQAA-bdtJzm4TrfAApn1FbHWAdt3QAYzjlux7X-S949EeUg?e=pdEHHa" TargetMode="External"/><Relationship Id="rId168" Type="http://schemas.openxmlformats.org/officeDocument/2006/relationships/hyperlink" Target="https://ieeg-my.sharepoint.com/:b:/g/personal/transparencia_ieeg_org_mx/IQBivp2CG-BETJaNBm2XZlq8AQUmCXWNuOD7ITDylF9zh4I?e=ScHmfn" TargetMode="External"/><Relationship Id="rId8" Type="http://schemas.openxmlformats.org/officeDocument/2006/relationships/hyperlink" Target="https://ieeg-my.sharepoint.com/:b:/g/personal/transparencia_ieeg_org_mx/IQACfE2iYNGgQZS1nowi6oBsAdgKI36yRPYHaCrjddveVJA?e=Utxn5b" TargetMode="External"/><Relationship Id="rId51" Type="http://schemas.openxmlformats.org/officeDocument/2006/relationships/hyperlink" Target="https://ieeg-my.sharepoint.com/:b:/g/personal/transparencia_ieeg_org_mx/IQB8VPUXR6RfTqe8mcDm5KTwARw6jMnPoV8Kk1hNz-t370A?e=SeDN9B" TargetMode="External"/><Relationship Id="rId72" Type="http://schemas.openxmlformats.org/officeDocument/2006/relationships/hyperlink" Target="https://ieeg-my.sharepoint.com/:b:/g/personal/transparencia_ieeg_org_mx/IQACd1Ab_Cb4RbdwX2XROy2_AW8TuS7lzOQ66yyLoidotVM?e=HTLkmy" TargetMode="External"/><Relationship Id="rId93" Type="http://schemas.openxmlformats.org/officeDocument/2006/relationships/hyperlink" Target="https://ieeg-my.sharepoint.com/:b:/g/personal/transparencia_ieeg_org_mx/IQC21JtZDtZgRpd4BJoMsE2BAbXIx0eEDuAQsGsgm4JYAAM?e=outhc9" TargetMode="External"/><Relationship Id="rId98" Type="http://schemas.openxmlformats.org/officeDocument/2006/relationships/hyperlink" Target="https://ieeg-my.sharepoint.com/:b:/g/personal/transparencia_ieeg_org_mx/IQDJFZMFboTNR4hMA9CNookQARsZ5137sAjR5NDc-lhOGys?e=MW4xKg" TargetMode="External"/><Relationship Id="rId121" Type="http://schemas.openxmlformats.org/officeDocument/2006/relationships/hyperlink" Target="https://ieeg-my.sharepoint.com/:b:/g/personal/transparencia_ieeg_org_mx/IQCrEM191dLIT622I1f5W-s6ASInoEOXodnVUcVqcPdemYw?e=TNmfgP" TargetMode="External"/><Relationship Id="rId142" Type="http://schemas.openxmlformats.org/officeDocument/2006/relationships/hyperlink" Target="https://ieeg-my.sharepoint.com/:b:/g/personal/transparencia_ieeg_org_mx/IQCvMirFYSMFSrDSO954kyBtASPh8ax2aMxnh4gaEPN3Mu0?e=hVaRUs" TargetMode="External"/><Relationship Id="rId163" Type="http://schemas.openxmlformats.org/officeDocument/2006/relationships/hyperlink" Target="https://ieeg-my.sharepoint.com/:b:/g/personal/transparencia_ieeg_org_mx/IQCFSIO5-bBuSo6fKldp6OUEAQqbGHYJtUTwMchOSeZnRv0?e=6cVjNY%22)" TargetMode="External"/><Relationship Id="rId184" Type="http://schemas.openxmlformats.org/officeDocument/2006/relationships/hyperlink" Target="https://ieeg-my.sharepoint.com/:b:/g/personal/transparencia_ieeg_org_mx/IQAFYkSKVP3_S5JSAWeMgPhPASGHZ4gJZTrMbTFX2aKVfPQ?e=zWawFL" TargetMode="External"/><Relationship Id="rId189" Type="http://schemas.openxmlformats.org/officeDocument/2006/relationships/hyperlink" Target="https://ieeg-my.sharepoint.com/:b:/g/personal/transparencia_ieeg_org_mx/IQA0cMFPU6GiSYxWcgzF2jMVAWFBVoK2EKn77tpQlEy6xH4?e=hgUQpO" TargetMode="External"/><Relationship Id="rId3" Type="http://schemas.openxmlformats.org/officeDocument/2006/relationships/hyperlink" Target="https://ieeg-my.sharepoint.com/:b:/g/personal/transparencia_ieeg_org_mx/IQAQOAqghws9TKfllNrEx-cIAT0wXPgtWlafyvXadvSTwik?e=RDNmj0" TargetMode="External"/><Relationship Id="rId25" Type="http://schemas.openxmlformats.org/officeDocument/2006/relationships/hyperlink" Target="https://ieeg-my.sharepoint.com/:b:/g/personal/transparencia_ieeg_org_mx/IQBnNsGY-2oqT417zbl3oQqTAVdqgucZwsU2aLazF253Co0?e=F1Weqa" TargetMode="External"/><Relationship Id="rId46" Type="http://schemas.openxmlformats.org/officeDocument/2006/relationships/hyperlink" Target="https://ieeg-my.sharepoint.com/:b:/g/personal/transparencia_ieeg_org_mx/IQALFVGNrXptSppA_IT9fSU3AQgbRn49HI202RW689AaFpA?e=eSM5xJ%22)" TargetMode="External"/><Relationship Id="rId67" Type="http://schemas.openxmlformats.org/officeDocument/2006/relationships/hyperlink" Target="https://ieeg-my.sharepoint.com/:b:/g/personal/transparencia_ieeg_org_mx/IQCbuwTU83iMQaPYYeO8cYHSAW-zsOqrG1MOmwVlWdrzfTQ?e=ldddfD" TargetMode="External"/><Relationship Id="rId116" Type="http://schemas.openxmlformats.org/officeDocument/2006/relationships/hyperlink" Target="https://ieeg-my.sharepoint.com/:b:/g/personal/transparencia_ieeg_org_mx/IQA42gf-mWYTQLKuqiCvisqJAZlt6ScoXstms5Ig7-H7CC8?e=xhXHV4" TargetMode="External"/><Relationship Id="rId137" Type="http://schemas.openxmlformats.org/officeDocument/2006/relationships/hyperlink" Target="https://ieeg-my.sharepoint.com/:b:/g/personal/transparencia_ieeg_org_mx/IQDNwiR1ucU0S7thAj-ecflGAXHS6W_9oVjpakE8aCEHXqo?e=3ZPSDf" TargetMode="External"/><Relationship Id="rId158" Type="http://schemas.openxmlformats.org/officeDocument/2006/relationships/hyperlink" Target="https://ieeg-my.sharepoint.com/:b:/g/personal/transparencia_ieeg_org_mx/IQBzvF3BYdgkQKG5iMoEqxTqATQvSQQyv8L9uVMU9vKjbAw?e=pjUrZm" TargetMode="External"/><Relationship Id="rId20" Type="http://schemas.openxmlformats.org/officeDocument/2006/relationships/hyperlink" Target="https://ieeg-my.sharepoint.com/:b:/g/personal/transparencia_ieeg_org_mx/IQDlAb45A2HFSJpyBTj0n01tAYAlsas-OYeZ7_kV2kW0iVU?e=1jldcf" TargetMode="External"/><Relationship Id="rId41" Type="http://schemas.openxmlformats.org/officeDocument/2006/relationships/hyperlink" Target="https://ieeg-my.sharepoint.com/:b:/g/personal/transparencia_ieeg_org_mx/IQBaVITsZEypRbDnNZmpIG-vAYS4b07cPHQIHcJBYNDQf2E?e=9aNXvV" TargetMode="External"/><Relationship Id="rId62" Type="http://schemas.openxmlformats.org/officeDocument/2006/relationships/hyperlink" Target="https://ieeg-my.sharepoint.com/:b:/g/personal/transparencia_ieeg_org_mx/IQAz1Yj0Q9wUS5CcL2kUQlGKAXMXw5X5zQSMCJnzgXPeCUg?e=rF0iTj" TargetMode="External"/><Relationship Id="rId83" Type="http://schemas.openxmlformats.org/officeDocument/2006/relationships/hyperlink" Target="https://ieeg-my.sharepoint.com/:b:/g/personal/transparencia_ieeg_org_mx/IQAYfCYZxcRVQZjXzSmSyE3gAU2qvrNcd6Mu8lxEiNYABlI?e=QACq1d" TargetMode="External"/><Relationship Id="rId88" Type="http://schemas.openxmlformats.org/officeDocument/2006/relationships/hyperlink" Target="https://ieeg-my.sharepoint.com/:b:/g/personal/transparencia_ieeg_org_mx/IQCqfxxdwAI_Qpph4aF8m8ixAW09Btv_ksKwzl3_5Jr_ons?e=zTxUQ0" TargetMode="External"/><Relationship Id="rId111" Type="http://schemas.openxmlformats.org/officeDocument/2006/relationships/hyperlink" Target="https://ieeg-my.sharepoint.com/:b:/g/personal/transparencia_ieeg_org_mx/IQBoF7mIjofzRIrh19ZIU1xyAc73uyJWTG1_Aw1-8sdCgT0?e=GQnSJX" TargetMode="External"/><Relationship Id="rId132" Type="http://schemas.openxmlformats.org/officeDocument/2006/relationships/hyperlink" Target="https://ieeg-my.sharepoint.com/:b:/g/personal/transparencia_ieeg_org_mx/IQCvG20kSlivSpjQt4ixr6ZJAVN5Kh4s9_cdmW2gNbsGLGg?e=8yanln" TargetMode="External"/><Relationship Id="rId153" Type="http://schemas.openxmlformats.org/officeDocument/2006/relationships/hyperlink" Target="https://ieeg-my.sharepoint.com/:b:/g/personal/transparencia_ieeg_org_mx/IQCpga7WEXe7RIjU9WEuRYxoAW1h7TsHhYYm-bjE0erN6Dk?e=guJdCV" TargetMode="External"/><Relationship Id="rId174" Type="http://schemas.openxmlformats.org/officeDocument/2006/relationships/hyperlink" Target="https://ieeg-my.sharepoint.com/:b:/g/personal/transparencia_ieeg_org_mx/IQDwZgpzMnSISalzUxsk6Wf4AUOeKfm2Ld05-g1j7VzrNyM?e=bS1dEj" TargetMode="External"/><Relationship Id="rId179" Type="http://schemas.openxmlformats.org/officeDocument/2006/relationships/hyperlink" Target="https://ieeg-my.sharepoint.com/:b:/g/personal/transparencia_ieeg_org_mx/IQDyfqDfa4MTRYeqvA1buQqBAdaEEZ_2HK6HjU_Uvbu2k_A?e=XyqAyS" TargetMode="External"/><Relationship Id="rId195" Type="http://schemas.openxmlformats.org/officeDocument/2006/relationships/hyperlink" Target="https://ieeg-my.sharepoint.com/:b:/g/personal/transparencia_ieeg_org_mx/IQDmhTSAtom_TobumoY_-SGXAVO_uAAN9vFl9nmgc6eWkx0?e=WZOa2j" TargetMode="External"/><Relationship Id="rId209" Type="http://schemas.openxmlformats.org/officeDocument/2006/relationships/hyperlink" Target="https://ieeg-my.sharepoint.com/:b:/g/personal/transparencia_ieeg_org_mx/IQCtMtSGChAwR7hIC-Jb5UowASeS4aolAxSTEXVJ_IpmEzg?e=bkqzik" TargetMode="External"/><Relationship Id="rId190" Type="http://schemas.openxmlformats.org/officeDocument/2006/relationships/hyperlink" Target="https://ieeg-my.sharepoint.com/:b:/g/personal/transparencia_ieeg_org_mx/IQA8CdQdcRAWTooHWrzJt0lWASmS7gv-NKpjndrZB46Dzss?e=CYgzb9" TargetMode="External"/><Relationship Id="rId204" Type="http://schemas.openxmlformats.org/officeDocument/2006/relationships/hyperlink" Target="https://ieeg-my.sharepoint.com/:b:/g/personal/transparencia_ieeg_org_mx/IQAUOgMlbogBSopap2nB1prPAVBBL02CwfSJpZculb-jDLk?e=EOoOV3" TargetMode="External"/><Relationship Id="rId15" Type="http://schemas.openxmlformats.org/officeDocument/2006/relationships/hyperlink" Target="https://ieeg-my.sharepoint.com/:b:/g/personal/transparencia_ieeg_org_mx/IQCKtLGR7Ix1Tb49G-Bv4ROgAbjExkJ-QPYEXe5GiYWPkk4?e=VhXbFk" TargetMode="External"/><Relationship Id="rId36" Type="http://schemas.openxmlformats.org/officeDocument/2006/relationships/hyperlink" Target="https://ieeg-my.sharepoint.com/:b:/g/personal/transparencia_ieeg_org_mx/IQACp_HLIzXeQ6Qqa6SjzydLAdwSiVFiWyAGvaWVzlLzPFk?e=nQ1EhJ" TargetMode="External"/><Relationship Id="rId57" Type="http://schemas.openxmlformats.org/officeDocument/2006/relationships/hyperlink" Target="https://ieeg-my.sharepoint.com/:b:/g/personal/transparencia_ieeg_org_mx/IQDQdeIY1dgJS5TObSSCWRxwAbJNmfYYU_EGPWVBH4G09Dg?e=VjQb0k" TargetMode="External"/><Relationship Id="rId106" Type="http://schemas.openxmlformats.org/officeDocument/2006/relationships/hyperlink" Target="https://ieeg-my.sharepoint.com/:b:/g/personal/transparencia_ieeg_org_mx/IQAMwIO-F8aVSIJy4If6AmMuAZlx_EWOCPgQ5qMdoBaO0EI?e=mMkXxa" TargetMode="External"/><Relationship Id="rId127" Type="http://schemas.openxmlformats.org/officeDocument/2006/relationships/hyperlink" Target="https://ieeg-my.sharepoint.com/:b:/g/personal/transparencia_ieeg_org_mx/IQDvm3Wv290HSqYF7_AsP8n4AQQvn9Fvtvg3fQ3eh-QV8uc?e=hlNDax" TargetMode="External"/><Relationship Id="rId10" Type="http://schemas.openxmlformats.org/officeDocument/2006/relationships/hyperlink" Target="https://ieeg-my.sharepoint.com/:b:/g/personal/transparencia_ieeg_org_mx/IQAUWY9nUSKlTKSGzhSB5v9pAcrlC1W_x7SdBdF1ZIcly-Y?e=0HvEaQ" TargetMode="External"/><Relationship Id="rId31" Type="http://schemas.openxmlformats.org/officeDocument/2006/relationships/hyperlink" Target="https://ieeg-my.sharepoint.com/:b:/g/personal/transparencia_ieeg_org_mx/IQBMkD4VIyz3Sq4UK6EQHyY2ARIPj0H0DkVaSCdtbKY-yd0?e=av81fO" TargetMode="External"/><Relationship Id="rId52" Type="http://schemas.openxmlformats.org/officeDocument/2006/relationships/hyperlink" Target="https://ieeg-my.sharepoint.com/:b:/g/personal/transparencia_ieeg_org_mx/IQC_ZaNWgVocSorc4ipGgEpEASA0BVCYgWH02qQob0n1JoA?e=iH3T1p" TargetMode="External"/><Relationship Id="rId73" Type="http://schemas.openxmlformats.org/officeDocument/2006/relationships/hyperlink" Target="https://ieeg-my.sharepoint.com/:b:/g/personal/transparencia_ieeg_org_mx/IQC_CeiHsQtVR5OJ_omQ7oxCAUGH5_nf-pucWX19SMQ2ggA?e=sTb4py" TargetMode="External"/><Relationship Id="rId78" Type="http://schemas.openxmlformats.org/officeDocument/2006/relationships/hyperlink" Target="https://ieeg-my.sharepoint.com/:b:/g/personal/transparencia_ieeg_org_mx/IQAPmVw4mc8BToSexRnFXyVIAX0n0H8wrKkSbA8GP5KbTvs?e=HRaVkb" TargetMode="External"/><Relationship Id="rId94" Type="http://schemas.openxmlformats.org/officeDocument/2006/relationships/hyperlink" Target="https://ieeg-my.sharepoint.com/:b:/g/personal/transparencia_ieeg_org_mx/IQB9CWDcwSP-SK9TauOjIoq3AR-GnK2wBSgWP7GbV1lf7YE?e=o54oSD" TargetMode="External"/><Relationship Id="rId99" Type="http://schemas.openxmlformats.org/officeDocument/2006/relationships/hyperlink" Target="https://ieeg-my.sharepoint.com/:b:/g/personal/transparencia_ieeg_org_mx/IQDmueKGP7z7SYb3tLryRANjAdTSR-78bsMpTadIIi6Z5Kk?e=gqocZ9" TargetMode="External"/><Relationship Id="rId101" Type="http://schemas.openxmlformats.org/officeDocument/2006/relationships/hyperlink" Target="https://ieeg-my.sharepoint.com/:b:/g/personal/transparencia_ieeg_org_mx/IQAVcg05hQYqSqAWkuAQd5EqAWO8eSww4DRA66oRcyScfLs?e=8tycaB" TargetMode="External"/><Relationship Id="rId122" Type="http://schemas.openxmlformats.org/officeDocument/2006/relationships/hyperlink" Target="https://ieeg-my.sharepoint.com/:b:/g/personal/transparencia_ieeg_org_mx/IQDCPnuu_3gQTpqzh_CP9MArAW5ZrESweSxTp0jx45xJRAw?e=ZuFMbO" TargetMode="External"/><Relationship Id="rId143" Type="http://schemas.openxmlformats.org/officeDocument/2006/relationships/hyperlink" Target="https://ieeg-my.sharepoint.com/:b:/g/personal/transparencia_ieeg_org_mx/IQBg_X0Lo_0vQZu02wnE9sNSAT1wQInafLM7m-unnww4nh4?e=vbHqSH" TargetMode="External"/><Relationship Id="rId148" Type="http://schemas.openxmlformats.org/officeDocument/2006/relationships/hyperlink" Target="https://ieeg-my.sharepoint.com/:b:/g/personal/transparencia_ieeg_org_mx/IQD7ubdUuOwlTaOIfnml8Cq6AZpn04LjaoKmkf-lwoVnXCE?e=2eA2Zw" TargetMode="External"/><Relationship Id="rId164" Type="http://schemas.openxmlformats.org/officeDocument/2006/relationships/hyperlink" Target="https://ieeg-my.sharepoint.com/:b:/g/personal/transparencia_ieeg_org_mx/IQC2iXRiUnX1Tr0Xs05wjq5uAdum3-Rwl_sx6kFvWl2vxGw?e=p9tYOb" TargetMode="External"/><Relationship Id="rId169" Type="http://schemas.openxmlformats.org/officeDocument/2006/relationships/hyperlink" Target="https://ieeg-my.sharepoint.com/:b:/g/personal/transparencia_ieeg_org_mx/IQD13xuqesndRp5v1lJWWqW-AVSm2JPWSSZKVdhJuZVjvjs?e=YFJjSP" TargetMode="External"/><Relationship Id="rId185" Type="http://schemas.openxmlformats.org/officeDocument/2006/relationships/hyperlink" Target="https://ieeg-my.sharepoint.com/:b:/g/personal/transparencia_ieeg_org_mx/IQB7zaNdFZv0RooVhtZ9QybZAdIhznD0mIyYVXxoE4SHInM?e=qi4ryI" TargetMode="External"/><Relationship Id="rId4" Type="http://schemas.openxmlformats.org/officeDocument/2006/relationships/hyperlink" Target="https://ieeg-my.sharepoint.com/:b:/g/personal/transparencia_ieeg_org_mx/IQCYSKYjcyHHRZwpxvANA7xfAfgp1t2CjjaRLJ_esRqG_rs?e=EYrbX9" TargetMode="External"/><Relationship Id="rId9" Type="http://schemas.openxmlformats.org/officeDocument/2006/relationships/hyperlink" Target="https://ieeg-my.sharepoint.com/:b:/g/personal/transparencia_ieeg_org_mx/IQCo6FPqqk1cT5JwjnB_l1V0AXQFJUgoePCUQ1o_StNgQ8c?e=2QGQuf" TargetMode="External"/><Relationship Id="rId180" Type="http://schemas.openxmlformats.org/officeDocument/2006/relationships/hyperlink" Target="https://ieeg-my.sharepoint.com/:b:/g/personal/transparencia_ieeg_org_mx/IQC91yfG2DtBQ5O3DXKntfcEAf7nrWbp_fDZcpu48WrN5SM?e=uQdccg" TargetMode="External"/><Relationship Id="rId210" Type="http://schemas.openxmlformats.org/officeDocument/2006/relationships/hyperlink" Target="https://ieeg-my.sharepoint.com/:b:/g/personal/transparencia_ieeg_org_mx/IQB6fa9rvDE5TIM-JTuxfxJvAexVRQFBJlbEbuZyCfZSObU?e=U8aGom" TargetMode="External"/><Relationship Id="rId26" Type="http://schemas.openxmlformats.org/officeDocument/2006/relationships/hyperlink" Target="https://ieeg-my.sharepoint.com/:b:/g/personal/transparencia_ieeg_org_mx/IQCjxtMMr2-bSamcX7ylUb8KAYnft16Od9485Ef7DLmF_io?e=6EMT8i" TargetMode="External"/><Relationship Id="rId47" Type="http://schemas.openxmlformats.org/officeDocument/2006/relationships/hyperlink" Target="https://ieeg-my.sharepoint.com/:b:/g/personal/transparencia_ieeg_org_mx/IQA1S3yFCBhbT6MeTRepPj9DAWCT0H-5aJbL2NOegAFrfiM?e=XGQhTI" TargetMode="External"/><Relationship Id="rId68" Type="http://schemas.openxmlformats.org/officeDocument/2006/relationships/hyperlink" Target="https://ieeg-my.sharepoint.com/:b:/g/personal/transparencia_ieeg_org_mx/IQDgkGwV-0MiSq-RhHwOXGD_Ac0BS4Q_iSqxg8V35Ihm1LA?e=y3SN7O" TargetMode="External"/><Relationship Id="rId89" Type="http://schemas.openxmlformats.org/officeDocument/2006/relationships/hyperlink" Target="https://ieeg-my.sharepoint.com/:b:/g/personal/transparencia_ieeg_org_mx/IQDEhrVVQT7-SqQjB_J31ae-AeoGRz9aIzxrwMM8pszOZ5g?e=CmyRk8" TargetMode="External"/><Relationship Id="rId112" Type="http://schemas.openxmlformats.org/officeDocument/2006/relationships/hyperlink" Target="https://ieeg-my.sharepoint.com/:b:/g/personal/transparencia_ieeg_org_mx/IQDkDeoRtaxdTKfLnC19M4QHAZ_uhoHl6pN_bNVYP54NXPE?e=YtcpVA" TargetMode="External"/><Relationship Id="rId133" Type="http://schemas.openxmlformats.org/officeDocument/2006/relationships/hyperlink" Target="https://ieeg-my.sharepoint.com/:b:/g/personal/transparencia_ieeg_org_mx/IQCsfnjgEzNRQ4Vv_n76n7szAV_Tx0WSB_sY8UEnqsu9IyI?e=VqRSw2" TargetMode="External"/><Relationship Id="rId154" Type="http://schemas.openxmlformats.org/officeDocument/2006/relationships/hyperlink" Target="https://ieeg-my.sharepoint.com/:b:/g/personal/transparencia_ieeg_org_mx/IQAiv8CXEBMSQ5o0v8APvRHYATH7kUryUrXp1Ka1KSTjnOk?e=issApA" TargetMode="External"/><Relationship Id="rId175" Type="http://schemas.openxmlformats.org/officeDocument/2006/relationships/hyperlink" Target="https://ieeg-my.sharepoint.com/:b:/g/personal/transparencia_ieeg_org_mx/IQC3IXRka2XuTJdcsW5JKgK0AQ2KP7wTtCljcBhduTRiQ18?e=aOuoni" TargetMode="External"/><Relationship Id="rId196" Type="http://schemas.openxmlformats.org/officeDocument/2006/relationships/hyperlink" Target="https://ieeg-my.sharepoint.com/:b:/g/personal/transparencia_ieeg_org_mx/IQCwjxBSvA-HRLfaUp7HQPJ3AZmyiMF6EOT7lGo8JO7oLIs?e=7NraGQ" TargetMode="External"/><Relationship Id="rId200" Type="http://schemas.openxmlformats.org/officeDocument/2006/relationships/hyperlink" Target="https://ieeg-my.sharepoint.com/:b:/g/personal/transparencia_ieeg_org_mx/IQCsUnFSYoWqSqDKrfUF7KuTAf7HcAkd4ePWkGYQ8CeUx1E?e=qXZHRz" TargetMode="External"/><Relationship Id="rId16" Type="http://schemas.openxmlformats.org/officeDocument/2006/relationships/hyperlink" Target="https://ieeg-my.sharepoint.com/:b:/g/personal/transparencia_ieeg_org_mx/IQAd4yKqI4L5TK1wDf7g98vXARQNkNYt-U2tm6wcPgvrSVs?e=5ub94L" TargetMode="External"/><Relationship Id="rId37" Type="http://schemas.openxmlformats.org/officeDocument/2006/relationships/hyperlink" Target="https://ieeg-my.sharepoint.com/:b:/g/personal/transparencia_ieeg_org_mx/IQDBCblqQ1_6Tp9tKPGQ9EgFAe5OFU3NsTqJ-Sbdzqn05XE?e=iJSW3b" TargetMode="External"/><Relationship Id="rId58" Type="http://schemas.openxmlformats.org/officeDocument/2006/relationships/hyperlink" Target="https://ieeg-my.sharepoint.com/:b:/g/personal/transparencia_ieeg_org_mx/IQBZgWbCrHuFQaloFvJzoW1qAXMeqIKcdyehb40_feB2Xxk?e=BwE39C" TargetMode="External"/><Relationship Id="rId79" Type="http://schemas.openxmlformats.org/officeDocument/2006/relationships/hyperlink" Target="https://ieeg-my.sharepoint.com/:b:/g/personal/transparencia_ieeg_org_mx/IQA5fSQnqzbkTbGTuoH2_JaCAbSjJUs6WhB9ZF5_mDISER4?e=JSAZEG" TargetMode="External"/><Relationship Id="rId102" Type="http://schemas.openxmlformats.org/officeDocument/2006/relationships/hyperlink" Target="https://ieeg-my.sharepoint.com/:b:/g/personal/transparencia_ieeg_org_mx/IQBAUsR-ejBhTrkAxZ6dfpzTAT4uPW4r9036UoF4CKRHyBE?e=3ye3vq" TargetMode="External"/><Relationship Id="rId123" Type="http://schemas.openxmlformats.org/officeDocument/2006/relationships/hyperlink" Target="https://ieeg-my.sharepoint.com/:b:/g/personal/transparencia_ieeg_org_mx/IQCyEpT3L1CAS4hJk8F8wduwAerWNUqxuqitui7-jmWFlTM?e=e5gMT2" TargetMode="External"/><Relationship Id="rId144" Type="http://schemas.openxmlformats.org/officeDocument/2006/relationships/hyperlink" Target="https://ieeg-my.sharepoint.com/:b:/g/personal/transparencia_ieeg_org_mx/IQD-Ble7WjSUQKZD1hsnqIXIAXuPaiBtqCsn2OdG3UsIXAA?e=2dIM1g" TargetMode="External"/><Relationship Id="rId90" Type="http://schemas.openxmlformats.org/officeDocument/2006/relationships/hyperlink" Target="https://ieeg-my.sharepoint.com/:b:/g/personal/transparencia_ieeg_org_mx/IQDPdEUQCcxiRZU4mtqEmh3xARM_VsWtskL1UKr8kIeNucY?e=J3sW5C" TargetMode="External"/><Relationship Id="rId165" Type="http://schemas.openxmlformats.org/officeDocument/2006/relationships/hyperlink" Target="https://ieeg-my.sharepoint.com/:b:/g/personal/transparencia_ieeg_org_mx/IQDz-5OyJ5YHSrr1WJj4ieXTAcRSpEKIxy7gmlyPxIzn2Tk?e=EEk8Sz" TargetMode="External"/><Relationship Id="rId186" Type="http://schemas.openxmlformats.org/officeDocument/2006/relationships/hyperlink" Target="https://ieeg-my.sharepoint.com/:b:/g/personal/transparencia_ieeg_org_mx/IQAualEaHLGRRZOTfIaojuQzAarJ3FFsuUqykMlfixGeNcc?e=WQggVL" TargetMode="External"/><Relationship Id="rId211" Type="http://schemas.openxmlformats.org/officeDocument/2006/relationships/hyperlink" Target="https://ieeg-my.sharepoint.com/:b:/g/personal/transparencia_ieeg_org_mx/IQCXZa1_WU4QQrfFt78U4GfzAXRWth9WadZW5vPAzOvk4WE?e=goNwG7" TargetMode="External"/><Relationship Id="rId27" Type="http://schemas.openxmlformats.org/officeDocument/2006/relationships/hyperlink" Target="https://ieeg-my.sharepoint.com/:b:/g/personal/transparencia_ieeg_org_mx/IQDphvQBYx-ET5HX7T08cd4ZAX396roe9D_Bg_aXRbNFgT8?e=BFSkav" TargetMode="External"/><Relationship Id="rId48" Type="http://schemas.openxmlformats.org/officeDocument/2006/relationships/hyperlink" Target="https://ieeg-my.sharepoint.com/:b:/g/personal/transparencia_ieeg_org_mx/IQBeufjym91QTppMIzD0q_BcAe_gD2yQL1sorTVf5oqC10k?e=zb9hPG" TargetMode="External"/><Relationship Id="rId69" Type="http://schemas.openxmlformats.org/officeDocument/2006/relationships/hyperlink" Target="https://ieeg-my.sharepoint.com/:b:/g/personal/transparencia_ieeg_org_mx/IQCoRxT6CSDYSoM8ypTMJiHJAU8pihH8pKtj9vK9Yvwamxo?e=M85qC2" TargetMode="External"/><Relationship Id="rId113" Type="http://schemas.openxmlformats.org/officeDocument/2006/relationships/hyperlink" Target="https://ieeg-my.sharepoint.com/:b:/g/personal/transparencia_ieeg_org_mx/IQBKRhUgpuKkTKT6bRH9PXsBASHaPYvDQY18upA7n3Sungo?e=c69GrO" TargetMode="External"/><Relationship Id="rId134" Type="http://schemas.openxmlformats.org/officeDocument/2006/relationships/hyperlink" Target="https://ieeg-my.sharepoint.com/:b:/g/personal/transparencia_ieeg_org_mx/IQCt1cudaNH1TIqbTfrXe-B1AXKWqsG8IAaPXAYeGQfe3vE?e=cwKfKb" TargetMode="External"/><Relationship Id="rId80" Type="http://schemas.openxmlformats.org/officeDocument/2006/relationships/hyperlink" Target="https://ieeg-my.sharepoint.com/:b:/g/personal/transparencia_ieeg_org_mx/IQAB8fwENunJSJWAi7qxlmWLAbqmDDROf6RmfzE8u2p5YWM?e=AExdPE" TargetMode="External"/><Relationship Id="rId155" Type="http://schemas.openxmlformats.org/officeDocument/2006/relationships/hyperlink" Target="https://ieeg-my.sharepoint.com/:b:/g/personal/transparencia_ieeg_org_mx/IQC88q11GY7TR5po2GscwnduAanJBuvYuMpsmbWpIuMjPyQ?e=SfJhiQ" TargetMode="External"/><Relationship Id="rId176" Type="http://schemas.openxmlformats.org/officeDocument/2006/relationships/hyperlink" Target="https://ieeg-my.sharepoint.com/:b:/g/personal/transparencia_ieeg_org_mx/IQDAwp2442PbRabbSw4nqL8NAZQPUrDPvgNasaMhph2BN5c?e=CVJO2L" TargetMode="External"/><Relationship Id="rId197" Type="http://schemas.openxmlformats.org/officeDocument/2006/relationships/hyperlink" Target="https://ieeg-my.sharepoint.com/:b:/g/personal/transparencia_ieeg_org_mx/IQDL6GwOhDYSQLOvi4xp65CSAfKq-CojqzbJHBNRZlw0IBg?e=AbDXhC" TargetMode="External"/><Relationship Id="rId201" Type="http://schemas.openxmlformats.org/officeDocument/2006/relationships/hyperlink" Target="https://ieeg-my.sharepoint.com/:b:/g/personal/transparencia_ieeg_org_mx/IQBTMrlGQcc1SZ--MgF6ibviAYdvk4YHWKwNtNg-YE9X7G8?e=RGTR7N" TargetMode="External"/><Relationship Id="rId17" Type="http://schemas.openxmlformats.org/officeDocument/2006/relationships/hyperlink" Target="https://ieeg-my.sharepoint.com/:b:/g/personal/transparencia_ieeg_org_mx/IQCEvi7knE77RrUDEfovP-XpAUe8SEAOBOc5SBwQsxr6hTk?e=IHs53k" TargetMode="External"/><Relationship Id="rId38" Type="http://schemas.openxmlformats.org/officeDocument/2006/relationships/hyperlink" Target="https://ieeg-my.sharepoint.com/:b:/g/personal/transparencia_ieeg_org_mx/IQAFZV8daoxNTI3ueieMQNcOAbfAMUZjJdAC9sfcboWNBUE?e=O5oc8o" TargetMode="External"/><Relationship Id="rId59" Type="http://schemas.openxmlformats.org/officeDocument/2006/relationships/hyperlink" Target="https://ieeg-my.sharepoint.com/:b:/g/personal/transparencia_ieeg_org_mx/IQBX6xfphhI3RKWg7MzwGkkRAUrwg13cAvxCLIZugpnHBKo?e=JMIjaZ" TargetMode="External"/><Relationship Id="rId103" Type="http://schemas.openxmlformats.org/officeDocument/2006/relationships/hyperlink" Target="https://ieeg-my.sharepoint.com/:b:/g/personal/transparencia_ieeg_org_mx/IQDp-Y0ZKdhhRp4YdGRPAu7fAS8zLhGHsXSUeGWCM6qo1Tk?e=z5PSZ3" TargetMode="External"/><Relationship Id="rId124" Type="http://schemas.openxmlformats.org/officeDocument/2006/relationships/hyperlink" Target="https://ieeg-my.sharepoint.com/:b:/g/personal/transparencia_ieeg_org_mx/IQBjvl5O-2PDTI7hpKezS1LQAX-AbcuS6LUhlA3IPfohE0k?e=B88SaY" TargetMode="External"/><Relationship Id="rId70" Type="http://schemas.openxmlformats.org/officeDocument/2006/relationships/hyperlink" Target="https://ieeg-my.sharepoint.com/:b:/g/personal/transparencia_ieeg_org_mx/IQBKYluXE-MOTIB7t5wqQZG0Ac7NkBj4SWvGbjkU3cSsGis?e=EBJp2t" TargetMode="External"/><Relationship Id="rId91" Type="http://schemas.openxmlformats.org/officeDocument/2006/relationships/hyperlink" Target="https://ieeg-my.sharepoint.com/:b:/g/personal/transparencia_ieeg_org_mx/IQCFpqjLjpimQ5KUhWrmqHksAeUaI68l44HUTD_flhDX3HM?e=s387S9" TargetMode="External"/><Relationship Id="rId145" Type="http://schemas.openxmlformats.org/officeDocument/2006/relationships/hyperlink" Target="https://ieeg-my.sharepoint.com/:b:/g/personal/transparencia_ieeg_org_mx/IQCsuss-UoHlTIrzAE5ud8TJAVq02JHwkMtGc90qIAQMODU?e=gcRZ5u" TargetMode="External"/><Relationship Id="rId166" Type="http://schemas.openxmlformats.org/officeDocument/2006/relationships/hyperlink" Target="https://ieeg-my.sharepoint.com/:b:/g/personal/transparencia_ieeg_org_mx/IQCw36nLLZzVQLNrX45gfjYiAazW_EngFtZPKiM0hY_D2ig?e=jDDHbG" TargetMode="External"/><Relationship Id="rId187" Type="http://schemas.openxmlformats.org/officeDocument/2006/relationships/hyperlink" Target="https://ieeg-my.sharepoint.com/:b:/g/personal/transparencia_ieeg_org_mx/IQB4s0YzpwhBT6yLWceBSe40AVmD_fSj8tD9sMbHAxFJhYU?e=bpAPUQ" TargetMode="External"/><Relationship Id="rId1" Type="http://schemas.openxmlformats.org/officeDocument/2006/relationships/hyperlink" Target="https://ieeg-my.sharepoint.com/:b:/g/personal/transparencia_ieeg_org_mx/IQDc9WotPNMIQatA_2-rfssxAV1dK7xG6KIHFGc7Nd7OORc?e=KufB1Q" TargetMode="External"/><Relationship Id="rId212" Type="http://schemas.openxmlformats.org/officeDocument/2006/relationships/hyperlink" Target="https://ieeg-my.sharepoint.com/:b:/g/personal/transparencia_ieeg_org_mx/IQCrvnJbd8QCTqwi_m0Or-RcASGxMFt8yH_jKleXHaxRPqY?e=N5G5Ie" TargetMode="External"/><Relationship Id="rId28" Type="http://schemas.openxmlformats.org/officeDocument/2006/relationships/hyperlink" Target="https://ieeg-my.sharepoint.com/:b:/g/personal/transparencia_ieeg_org_mx/IQCgifN47FZDT6Ln7Lzb_5JYAY5E_DB_j43RwsamslwHP3M?e=zti30I" TargetMode="External"/><Relationship Id="rId49" Type="http://schemas.openxmlformats.org/officeDocument/2006/relationships/hyperlink" Target="https://ieeg-my.sharepoint.com/:b:/g/personal/transparencia_ieeg_org_mx/IQAebuSYt0cZSoFE5_oqm2ByAWwfpppI_0n_C5L556p2Z0Q?e=659Jk4" TargetMode="External"/><Relationship Id="rId114" Type="http://schemas.openxmlformats.org/officeDocument/2006/relationships/hyperlink" Target="https://ieeg-my.sharepoint.com/:b:/g/personal/transparencia_ieeg_org_mx/IQDQYkZ1CrNqTIjWTA26IeFuAQLC4brcCUNhnTleG0ArZoI?e=eGuJSE" TargetMode="External"/><Relationship Id="rId60" Type="http://schemas.openxmlformats.org/officeDocument/2006/relationships/hyperlink" Target="https://ieeg-my.sharepoint.com/:b:/g/personal/transparencia_ieeg_org_mx/IQBR9Nom5N_jRJnwgO3u7brbAfQVjk2UfWRrDT8XFtp5Jk4?e=HyConp" TargetMode="External"/><Relationship Id="rId81" Type="http://schemas.openxmlformats.org/officeDocument/2006/relationships/hyperlink" Target="https://ieeg-my.sharepoint.com/:b:/g/personal/transparencia_ieeg_org_mx/IQB2J6r18jRtSKgM1r-C0eWyAQvVDIndioMaKJBP7CedEG0?e=0r7Jgv" TargetMode="External"/><Relationship Id="rId135" Type="http://schemas.openxmlformats.org/officeDocument/2006/relationships/hyperlink" Target="https://ieeg-my.sharepoint.com/:b:/g/personal/transparencia_ieeg_org_mx/IQBNSm2p9EBXT7osjzXmDmH6AeqpRUtGHdM-UIwLkZm9cdk?e=qtIIUg" TargetMode="External"/><Relationship Id="rId156" Type="http://schemas.openxmlformats.org/officeDocument/2006/relationships/hyperlink" Target="https://ieeg-my.sharepoint.com/:b:/g/personal/transparencia_ieeg_org_mx/IQBciQYGvwlxTI9JKmC5lTOTAVXbWhW_tOmBNALENIq3HXo?e=7zgSuG" TargetMode="External"/><Relationship Id="rId177" Type="http://schemas.openxmlformats.org/officeDocument/2006/relationships/hyperlink" Target="https://ieeg-my.sharepoint.com/:b:/g/personal/transparencia_ieeg_org_mx/IQDu1f9qZdPsRIos5eYFxj0OATnszTc8tju5bhGirmBp5E8?e=DrXrWC" TargetMode="External"/><Relationship Id="rId198" Type="http://schemas.openxmlformats.org/officeDocument/2006/relationships/hyperlink" Target="https://ieeg-my.sharepoint.com/:b:/g/personal/transparencia_ieeg_org_mx/IQDNCha29LUrSItZVbv1o7DVAbIwMmXwU1BD7vuTIAlu0rg?e=WSqsCk" TargetMode="External"/><Relationship Id="rId202" Type="http://schemas.openxmlformats.org/officeDocument/2006/relationships/hyperlink" Target="https://ieeg-my.sharepoint.com/:b:/g/personal/transparencia_ieeg_org_mx/IQDcK6Hr2yEpRrS8gOV7W4pyAVZYhvhXSiDj30litER2eW0?e=padxNx" TargetMode="External"/><Relationship Id="rId18" Type="http://schemas.openxmlformats.org/officeDocument/2006/relationships/hyperlink" Target="https://ieeg-my.sharepoint.com/:b:/g/personal/transparencia_ieeg_org_mx/IQBeib6e98sfR5vec075Wz2WAaR8FJHuz4ouOmVO-Y8XeRA?e=A5mOFL" TargetMode="External"/><Relationship Id="rId39" Type="http://schemas.openxmlformats.org/officeDocument/2006/relationships/hyperlink" Target="https://ieeg-my.sharepoint.com/:b:/g/personal/transparencia_ieeg_org_mx/IQAA_AcX_-_ORLw-mJMrb3P2AXHwhuRm8R9XIHZlD1zCLnA?e=m8eZ4y" TargetMode="External"/><Relationship Id="rId50" Type="http://schemas.openxmlformats.org/officeDocument/2006/relationships/hyperlink" Target="https://ieeg-my.sharepoint.com/:b:/g/personal/transparencia_ieeg_org_mx/IQBAzSivuHakQJAnrEe1kV1ZAXALzDRyTT-Mtqk8ZOVL6nY?e=z0H0GH" TargetMode="External"/><Relationship Id="rId104" Type="http://schemas.openxmlformats.org/officeDocument/2006/relationships/hyperlink" Target="https://ieeg-my.sharepoint.com/:b:/g/personal/transparencia_ieeg_org_mx/IQChfsbJHbLTRK_L-bIv9ifNAUzeupBVizBKru6fJck47bE?e=gZMUn4" TargetMode="External"/><Relationship Id="rId125" Type="http://schemas.openxmlformats.org/officeDocument/2006/relationships/hyperlink" Target="https://ieeg-my.sharepoint.com/:b:/g/personal/transparencia_ieeg_org_mx/IQD3Aii6jCuCS54fPjpTYbq3AeiDpq29DDZeZNq5O7SpHR4?e=2Nr1eo" TargetMode="External"/><Relationship Id="rId146" Type="http://schemas.openxmlformats.org/officeDocument/2006/relationships/hyperlink" Target="https://ieeg-my.sharepoint.com/:b:/g/personal/transparencia_ieeg_org_mx/IQDQsa6zP8g8T6B2mOkFCqpsAaTZY8TNczxif42DIsjsGRo?e=PnkUfA" TargetMode="External"/><Relationship Id="rId167" Type="http://schemas.openxmlformats.org/officeDocument/2006/relationships/hyperlink" Target="https://ieeg-my.sharepoint.com/:b:/g/personal/transparencia_ieeg_org_mx/IQDU1x3-WQdPTLQVysyKqfm5AeM7uTL8bYhH8hW1lMyS7o4?e=nXNJ07" TargetMode="External"/><Relationship Id="rId188" Type="http://schemas.openxmlformats.org/officeDocument/2006/relationships/hyperlink" Target="https://ieeg-my.sharepoint.com/:b:/g/personal/transparencia_ieeg_org_mx/IQBLLB7u7EHiTJe_LCe-zxiMAUVRjnPykeqgQIfxtQqygf8?e=RkXpfm" TargetMode="External"/><Relationship Id="rId71" Type="http://schemas.openxmlformats.org/officeDocument/2006/relationships/hyperlink" Target="https://ieeg-my.sharepoint.com/:b:/g/personal/transparencia_ieeg_org_mx/IQB_Slt5v6ZnT5pU1eIbI0npASPgRS41Ics8fz4syVgGZ54?e=ke7nOD" TargetMode="External"/><Relationship Id="rId92" Type="http://schemas.openxmlformats.org/officeDocument/2006/relationships/hyperlink" Target="https://ieeg-my.sharepoint.com/:b:/g/personal/transparencia_ieeg_org_mx/IQA1CUTv9ah_SoEFcr_6AwqGAdZgT204f709V_lrtmbTKy4?e=BEN1OL" TargetMode="External"/><Relationship Id="rId2" Type="http://schemas.openxmlformats.org/officeDocument/2006/relationships/hyperlink" Target="https://ieeg-my.sharepoint.com/:b:/g/personal/transparencia_ieeg_org_mx/IQDlsAHlk2asR6CC4VumN4fiAUHg8wJlDZKmNIl2_Fj-EtU?e=MslGvJ" TargetMode="External"/><Relationship Id="rId29" Type="http://schemas.openxmlformats.org/officeDocument/2006/relationships/hyperlink" Target="https://ieeg-my.sharepoint.com/:b:/g/personal/transparencia_ieeg_org_mx/IQDkwc7cK7e_T5JJ-JeochibAR4dDMBVMpZQQHfhjvXrkfQ?e=b1TEv4" TargetMode="External"/><Relationship Id="rId40" Type="http://schemas.openxmlformats.org/officeDocument/2006/relationships/hyperlink" Target="https://ieeg-my.sharepoint.com/:b:/g/personal/transparencia_ieeg_org_mx/IQD8Ky7AB4N-RrA7YxnLe3jkAbkrskUC01dvEvLOhIRGzAY?e=7h1bAe" TargetMode="External"/><Relationship Id="rId115" Type="http://schemas.openxmlformats.org/officeDocument/2006/relationships/hyperlink" Target="https://ieeg-my.sharepoint.com/:b:/g/personal/transparencia_ieeg_org_mx/IQCewSVzsp4YT7ta_5F-QOwqAc5OgT3zYB5-Q4qtNLH7tgo?e=CnNVo1" TargetMode="External"/><Relationship Id="rId136" Type="http://schemas.openxmlformats.org/officeDocument/2006/relationships/hyperlink" Target="https://ieeg-my.sharepoint.com/:b:/g/personal/transparencia_ieeg_org_mx/IQBqPC7kubjMSIf5OFNKtJVNAWmgremFs3Fah8PJEGSsF_I?e=1Eqf5k" TargetMode="External"/><Relationship Id="rId157" Type="http://schemas.openxmlformats.org/officeDocument/2006/relationships/hyperlink" Target="https://ieeg-my.sharepoint.com/:b:/g/personal/transparencia_ieeg_org_mx/IQCzBs1j39Q7TbaFcydWpcE7ASDZ6pEe2WOpXHdpfVpmBcg?e=d6Tr5u%22)" TargetMode="External"/><Relationship Id="rId178" Type="http://schemas.openxmlformats.org/officeDocument/2006/relationships/hyperlink" Target="https://ieeg-my.sharepoint.com/:b:/g/personal/transparencia_ieeg_org_mx/IQAFaueQzwBJQpceKJZZRTiUAR1I4ACWhr_dsv8ueAZUKG8?e=ocFyK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19"/>
  <sheetViews>
    <sheetView tabSelected="1" topLeftCell="AB2" workbookViewId="0">
      <selection activeCell="AE12" sqref="A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14" t="s">
        <v>1</v>
      </c>
      <c r="B2" s="15"/>
      <c r="C2" s="15"/>
      <c r="D2" s="14" t="s">
        <v>2</v>
      </c>
      <c r="E2" s="15"/>
      <c r="F2" s="15"/>
      <c r="G2" s="14" t="s">
        <v>3</v>
      </c>
      <c r="H2" s="15"/>
      <c r="I2" s="15"/>
    </row>
    <row r="3" spans="1:36" x14ac:dyDescent="0.25">
      <c r="A3" s="16" t="s">
        <v>4</v>
      </c>
      <c r="B3" s="15"/>
      <c r="C3" s="15"/>
      <c r="D3" s="16" t="s">
        <v>5</v>
      </c>
      <c r="E3" s="15"/>
      <c r="F3" s="15"/>
      <c r="G3" s="16" t="s">
        <v>6</v>
      </c>
      <c r="H3" s="15"/>
      <c r="I3" s="15"/>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4" t="s">
        <v>53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s="3">
        <v>2026</v>
      </c>
      <c r="B8" s="4">
        <v>46023</v>
      </c>
      <c r="C8" s="4">
        <v>46112</v>
      </c>
      <c r="D8" t="s">
        <v>90</v>
      </c>
      <c r="E8" s="3" t="s">
        <v>91</v>
      </c>
      <c r="F8" s="3" t="s">
        <v>92</v>
      </c>
      <c r="G8" s="3" t="s">
        <v>93</v>
      </c>
      <c r="H8" s="3" t="s">
        <v>94</v>
      </c>
      <c r="I8" s="3" t="s">
        <v>95</v>
      </c>
      <c r="J8" s="3" t="s">
        <v>96</v>
      </c>
      <c r="K8" s="3" t="s">
        <v>97</v>
      </c>
      <c r="L8" t="s">
        <v>98</v>
      </c>
      <c r="M8" t="s">
        <v>99</v>
      </c>
      <c r="N8" s="3" t="s">
        <v>100</v>
      </c>
      <c r="O8" t="s">
        <v>101</v>
      </c>
      <c r="P8" s="3">
        <v>0</v>
      </c>
      <c r="Q8" s="3">
        <v>488</v>
      </c>
      <c r="R8" s="3" t="s">
        <v>102</v>
      </c>
      <c r="S8" s="3" t="s">
        <v>103</v>
      </c>
      <c r="T8" s="3" t="s">
        <v>104</v>
      </c>
      <c r="U8" s="3" t="s">
        <v>102</v>
      </c>
      <c r="V8" s="3" t="s">
        <v>103</v>
      </c>
      <c r="W8" s="3" t="s">
        <v>103</v>
      </c>
      <c r="X8" s="3" t="s">
        <v>100</v>
      </c>
      <c r="Y8" s="4">
        <v>46031</v>
      </c>
      <c r="Z8" s="4">
        <v>46043</v>
      </c>
      <c r="AA8" s="3">
        <v>1</v>
      </c>
      <c r="AB8" s="3">
        <v>488</v>
      </c>
      <c r="AC8" s="3">
        <v>0</v>
      </c>
      <c r="AD8" s="4">
        <v>46052</v>
      </c>
      <c r="AE8" s="3"/>
      <c r="AF8" s="3">
        <v>1</v>
      </c>
      <c r="AG8" s="6" t="s">
        <v>105</v>
      </c>
      <c r="AH8" s="3" t="s">
        <v>106</v>
      </c>
      <c r="AI8" s="4">
        <v>46118</v>
      </c>
      <c r="AJ8" s="7" t="s">
        <v>538</v>
      </c>
    </row>
    <row r="9" spans="1:36" x14ac:dyDescent="0.25">
      <c r="A9" s="3">
        <v>2026</v>
      </c>
      <c r="B9" s="4">
        <v>46023</v>
      </c>
      <c r="C9" s="4">
        <v>46112</v>
      </c>
      <c r="D9" t="s">
        <v>90</v>
      </c>
      <c r="E9" s="3" t="s">
        <v>107</v>
      </c>
      <c r="F9" s="3" t="s">
        <v>108</v>
      </c>
      <c r="G9" s="3" t="s">
        <v>109</v>
      </c>
      <c r="H9" s="3" t="s">
        <v>94</v>
      </c>
      <c r="I9" s="3" t="s">
        <v>110</v>
      </c>
      <c r="J9" s="3" t="s">
        <v>111</v>
      </c>
      <c r="K9" s="3" t="s">
        <v>112</v>
      </c>
      <c r="L9" t="s">
        <v>98</v>
      </c>
      <c r="M9" t="s">
        <v>99</v>
      </c>
      <c r="N9" s="3" t="s">
        <v>100</v>
      </c>
      <c r="O9" t="s">
        <v>101</v>
      </c>
      <c r="P9" s="8">
        <v>0</v>
      </c>
      <c r="Q9" s="8">
        <v>728</v>
      </c>
      <c r="R9" s="3" t="s">
        <v>102</v>
      </c>
      <c r="S9" s="3" t="s">
        <v>103</v>
      </c>
      <c r="T9" s="3" t="s">
        <v>104</v>
      </c>
      <c r="U9" s="3" t="s">
        <v>102</v>
      </c>
      <c r="V9" s="3" t="s">
        <v>103</v>
      </c>
      <c r="W9" s="3" t="s">
        <v>103</v>
      </c>
      <c r="X9" s="3" t="s">
        <v>100</v>
      </c>
      <c r="Y9" s="9">
        <v>46037</v>
      </c>
      <c r="Z9" s="9">
        <v>46043</v>
      </c>
      <c r="AA9" s="3">
        <v>2</v>
      </c>
      <c r="AB9" s="3">
        <v>728</v>
      </c>
      <c r="AC9" s="8">
        <v>0</v>
      </c>
      <c r="AD9" s="9">
        <v>46052</v>
      </c>
      <c r="AE9" s="13" t="str">
        <f>HYPERLINK("https://ieeg-my.sharepoint.com/:b:/g/personal/transparencia_ieeg_org_mx/IQDgI5N8Ac51Spk4PZwYNkC1AZgFL_t8KXFnJrt41zL0KNA?e=liKI6t")</f>
        <v>https://ieeg-my.sharepoint.com/:b:/g/personal/transparencia_ieeg_org_mx/IQDgI5N8Ac51Spk4PZwYNkC1AZgFL_t8KXFnJrt41zL0KNA?e=liKI6t</v>
      </c>
      <c r="AF9" s="3">
        <v>2</v>
      </c>
      <c r="AG9" s="5" t="s">
        <v>105</v>
      </c>
      <c r="AH9" s="3" t="s">
        <v>106</v>
      </c>
      <c r="AI9" s="4">
        <v>46118</v>
      </c>
      <c r="AJ9" s="7" t="s">
        <v>538</v>
      </c>
    </row>
    <row r="10" spans="1:36" x14ac:dyDescent="0.25">
      <c r="A10" s="3">
        <v>2026</v>
      </c>
      <c r="B10" s="4">
        <v>46023</v>
      </c>
      <c r="C10" s="4">
        <v>46112</v>
      </c>
      <c r="D10" t="s">
        <v>90</v>
      </c>
      <c r="E10" s="8" t="s">
        <v>107</v>
      </c>
      <c r="F10" s="8" t="s">
        <v>108</v>
      </c>
      <c r="G10" s="8" t="s">
        <v>109</v>
      </c>
      <c r="H10" s="8" t="s">
        <v>113</v>
      </c>
      <c r="I10" s="8" t="s">
        <v>114</v>
      </c>
      <c r="J10" s="8" t="s">
        <v>115</v>
      </c>
      <c r="K10" s="8" t="s">
        <v>97</v>
      </c>
      <c r="L10" t="s">
        <v>116</v>
      </c>
      <c r="M10" t="s">
        <v>99</v>
      </c>
      <c r="N10" s="3" t="s">
        <v>117</v>
      </c>
      <c r="O10" t="s">
        <v>101</v>
      </c>
      <c r="P10" s="8">
        <v>0</v>
      </c>
      <c r="Q10" s="8">
        <v>382.8</v>
      </c>
      <c r="R10" s="3" t="s">
        <v>102</v>
      </c>
      <c r="S10" s="3" t="s">
        <v>103</v>
      </c>
      <c r="T10" s="3" t="s">
        <v>118</v>
      </c>
      <c r="U10" s="3" t="s">
        <v>102</v>
      </c>
      <c r="V10" s="3" t="s">
        <v>103</v>
      </c>
      <c r="W10" s="3" t="s">
        <v>103</v>
      </c>
      <c r="X10" s="3" t="s">
        <v>117</v>
      </c>
      <c r="Y10" s="9">
        <v>46035</v>
      </c>
      <c r="Z10" s="9">
        <v>46035</v>
      </c>
      <c r="AA10" s="3">
        <v>3</v>
      </c>
      <c r="AB10" s="3">
        <v>382.8</v>
      </c>
      <c r="AC10" s="8">
        <v>0</v>
      </c>
      <c r="AD10" s="9">
        <v>46051</v>
      </c>
      <c r="AE10" s="13" t="str">
        <f>HYPERLINK("https://ieeg-my.sharepoint.com/:b:/g/personal/transparencia_ieeg_org_mx/IQC_chGxQpL8RJZPrMuT1wpEAWsyIXvgfAH1eNBgrNJH3Zw?e=pNz8ZQ")</f>
        <v>https://ieeg-my.sharepoint.com/:b:/g/personal/transparencia_ieeg_org_mx/IQC_chGxQpL8RJZPrMuT1wpEAWsyIXvgfAH1eNBgrNJH3Zw?e=pNz8ZQ</v>
      </c>
      <c r="AF10" s="3">
        <v>3</v>
      </c>
      <c r="AG10" s="5" t="s">
        <v>105</v>
      </c>
      <c r="AH10" s="3" t="s">
        <v>106</v>
      </c>
      <c r="AI10" s="4">
        <v>46118</v>
      </c>
      <c r="AJ10" s="7" t="s">
        <v>539</v>
      </c>
    </row>
    <row r="11" spans="1:36" x14ac:dyDescent="0.25">
      <c r="A11" s="3">
        <v>2026</v>
      </c>
      <c r="B11" s="4">
        <v>46023</v>
      </c>
      <c r="C11" s="4">
        <v>46112</v>
      </c>
      <c r="D11" t="s">
        <v>90</v>
      </c>
      <c r="E11" s="8" t="s">
        <v>91</v>
      </c>
      <c r="F11" s="8" t="s">
        <v>119</v>
      </c>
      <c r="G11" s="8" t="s">
        <v>120</v>
      </c>
      <c r="H11" s="8" t="s">
        <v>113</v>
      </c>
      <c r="I11" s="8" t="s">
        <v>121</v>
      </c>
      <c r="J11" s="8" t="s">
        <v>122</v>
      </c>
      <c r="K11" s="8" t="s">
        <v>123</v>
      </c>
      <c r="L11" t="s">
        <v>116</v>
      </c>
      <c r="M11" t="s">
        <v>99</v>
      </c>
      <c r="N11" s="3" t="s">
        <v>124</v>
      </c>
      <c r="O11" t="s">
        <v>101</v>
      </c>
      <c r="P11" s="8">
        <v>1</v>
      </c>
      <c r="Q11" s="8">
        <v>334</v>
      </c>
      <c r="R11" s="3" t="s">
        <v>102</v>
      </c>
      <c r="S11" s="3" t="s">
        <v>103</v>
      </c>
      <c r="T11" s="3" t="s">
        <v>118</v>
      </c>
      <c r="U11" s="3" t="s">
        <v>102</v>
      </c>
      <c r="V11" s="3" t="s">
        <v>103</v>
      </c>
      <c r="W11" s="3" t="s">
        <v>103</v>
      </c>
      <c r="X11" s="3" t="s">
        <v>124</v>
      </c>
      <c r="Y11" s="9">
        <v>46037</v>
      </c>
      <c r="Z11" s="9">
        <v>46037</v>
      </c>
      <c r="AA11" s="3">
        <v>4</v>
      </c>
      <c r="AB11" s="3">
        <v>334</v>
      </c>
      <c r="AC11" s="8">
        <v>0</v>
      </c>
      <c r="AD11" s="9">
        <v>46051</v>
      </c>
      <c r="AE11" s="13" t="str">
        <f>HYPERLINK("https://ieeg-my.sharepoint.com/:b:/g/personal/transparencia_ieeg_org_mx/IQDV7OlyON0KRpF-lF8-DsDhAZqP4SE3IlRtW8iagRN3RIg?e=M0UCxq")</f>
        <v>https://ieeg-my.sharepoint.com/:b:/g/personal/transparencia_ieeg_org_mx/IQDV7OlyON0KRpF-lF8-DsDhAZqP4SE3IlRtW8iagRN3RIg?e=M0UCxq</v>
      </c>
      <c r="AF11" s="3">
        <v>4</v>
      </c>
      <c r="AG11" s="5" t="s">
        <v>105</v>
      </c>
      <c r="AH11" s="3" t="s">
        <v>106</v>
      </c>
      <c r="AI11" s="4">
        <v>46118</v>
      </c>
      <c r="AJ11" s="7" t="s">
        <v>540</v>
      </c>
    </row>
    <row r="12" spans="1:36" x14ac:dyDescent="0.25">
      <c r="A12" s="3">
        <v>2026</v>
      </c>
      <c r="B12" s="4">
        <v>46023</v>
      </c>
      <c r="C12" s="4">
        <v>46112</v>
      </c>
      <c r="D12" t="s">
        <v>90</v>
      </c>
      <c r="E12" s="8" t="s">
        <v>91</v>
      </c>
      <c r="F12" s="8" t="s">
        <v>125</v>
      </c>
      <c r="G12" s="8" t="s">
        <v>120</v>
      </c>
      <c r="H12" s="8" t="s">
        <v>126</v>
      </c>
      <c r="I12" s="8" t="s">
        <v>127</v>
      </c>
      <c r="J12" s="8" t="s">
        <v>128</v>
      </c>
      <c r="K12" s="8" t="s">
        <v>129</v>
      </c>
      <c r="L12" t="s">
        <v>116</v>
      </c>
      <c r="M12" t="s">
        <v>99</v>
      </c>
      <c r="N12" s="3" t="s">
        <v>124</v>
      </c>
      <c r="O12" t="s">
        <v>101</v>
      </c>
      <c r="P12" s="8">
        <v>0</v>
      </c>
      <c r="Q12" s="8">
        <v>464</v>
      </c>
      <c r="R12" s="3" t="s">
        <v>102</v>
      </c>
      <c r="S12" s="3" t="s">
        <v>103</v>
      </c>
      <c r="T12" s="3" t="s">
        <v>130</v>
      </c>
      <c r="U12" s="3" t="s">
        <v>102</v>
      </c>
      <c r="V12" s="3" t="s">
        <v>103</v>
      </c>
      <c r="W12" s="3" t="s">
        <v>103</v>
      </c>
      <c r="X12" s="3" t="s">
        <v>124</v>
      </c>
      <c r="Y12" s="9">
        <v>46037</v>
      </c>
      <c r="Z12" s="9">
        <v>46037</v>
      </c>
      <c r="AA12" s="3">
        <v>5</v>
      </c>
      <c r="AB12" s="3">
        <v>464</v>
      </c>
      <c r="AC12" s="8">
        <v>0</v>
      </c>
      <c r="AD12" s="9">
        <v>46051</v>
      </c>
      <c r="AE12" s="3"/>
      <c r="AF12" s="3">
        <v>5</v>
      </c>
      <c r="AG12" s="5" t="s">
        <v>105</v>
      </c>
      <c r="AH12" s="3" t="s">
        <v>106</v>
      </c>
      <c r="AI12" s="4">
        <v>46118</v>
      </c>
      <c r="AJ12" s="7" t="s">
        <v>538</v>
      </c>
    </row>
    <row r="13" spans="1:36" x14ac:dyDescent="0.25">
      <c r="A13" s="3">
        <v>2026</v>
      </c>
      <c r="B13" s="4">
        <v>46023</v>
      </c>
      <c r="C13" s="4">
        <v>46112</v>
      </c>
      <c r="D13" t="s">
        <v>90</v>
      </c>
      <c r="E13" s="8" t="s">
        <v>91</v>
      </c>
      <c r="F13" s="8" t="s">
        <v>131</v>
      </c>
      <c r="G13" s="8" t="s">
        <v>132</v>
      </c>
      <c r="H13" s="8" t="s">
        <v>133</v>
      </c>
      <c r="I13" s="8" t="s">
        <v>134</v>
      </c>
      <c r="J13" s="8" t="s">
        <v>135</v>
      </c>
      <c r="K13" s="8" t="s">
        <v>96</v>
      </c>
      <c r="L13" t="s">
        <v>98</v>
      </c>
      <c r="M13" t="s">
        <v>99</v>
      </c>
      <c r="N13" s="3" t="s">
        <v>124</v>
      </c>
      <c r="O13" t="s">
        <v>101</v>
      </c>
      <c r="P13" s="8">
        <v>0</v>
      </c>
      <c r="Q13" s="8">
        <v>372</v>
      </c>
      <c r="R13" s="3" t="s">
        <v>102</v>
      </c>
      <c r="S13" s="3" t="s">
        <v>103</v>
      </c>
      <c r="T13" s="3" t="s">
        <v>136</v>
      </c>
      <c r="U13" s="3" t="s">
        <v>102</v>
      </c>
      <c r="V13" s="3" t="s">
        <v>103</v>
      </c>
      <c r="W13" s="3" t="s">
        <v>103</v>
      </c>
      <c r="X13" s="3" t="s">
        <v>124</v>
      </c>
      <c r="Y13" s="9">
        <v>46037</v>
      </c>
      <c r="Z13" s="9">
        <v>46037</v>
      </c>
      <c r="AA13" s="3">
        <v>6</v>
      </c>
      <c r="AB13" s="3">
        <v>372</v>
      </c>
      <c r="AC13" s="8">
        <v>0</v>
      </c>
      <c r="AD13" s="9">
        <v>46050</v>
      </c>
      <c r="AE13" s="3"/>
      <c r="AF13" s="3">
        <v>6</v>
      </c>
      <c r="AG13" s="5" t="s">
        <v>105</v>
      </c>
      <c r="AH13" s="3" t="s">
        <v>106</v>
      </c>
      <c r="AI13" s="4">
        <v>46118</v>
      </c>
      <c r="AJ13" s="7" t="s">
        <v>538</v>
      </c>
    </row>
    <row r="14" spans="1:36" x14ac:dyDescent="0.25">
      <c r="A14" s="3">
        <v>2026</v>
      </c>
      <c r="B14" s="4">
        <v>46023</v>
      </c>
      <c r="C14" s="4">
        <v>46112</v>
      </c>
      <c r="D14" t="s">
        <v>90</v>
      </c>
      <c r="E14" s="8" t="s">
        <v>91</v>
      </c>
      <c r="F14" s="8" t="s">
        <v>131</v>
      </c>
      <c r="G14" s="8" t="s">
        <v>132</v>
      </c>
      <c r="H14" s="8" t="s">
        <v>133</v>
      </c>
      <c r="I14" s="8" t="s">
        <v>134</v>
      </c>
      <c r="J14" s="8" t="s">
        <v>135</v>
      </c>
      <c r="K14" s="8" t="s">
        <v>96</v>
      </c>
      <c r="L14" t="s">
        <v>98</v>
      </c>
      <c r="M14" t="s">
        <v>99</v>
      </c>
      <c r="N14" s="3" t="s">
        <v>124</v>
      </c>
      <c r="O14" t="s">
        <v>101</v>
      </c>
      <c r="P14" s="8">
        <v>2</v>
      </c>
      <c r="Q14" s="8">
        <v>872</v>
      </c>
      <c r="R14" s="3" t="s">
        <v>102</v>
      </c>
      <c r="S14" s="3" t="s">
        <v>103</v>
      </c>
      <c r="T14" s="3" t="s">
        <v>136</v>
      </c>
      <c r="U14" s="3" t="s">
        <v>102</v>
      </c>
      <c r="V14" s="3" t="s">
        <v>103</v>
      </c>
      <c r="W14" s="3" t="s">
        <v>103</v>
      </c>
      <c r="X14" s="3" t="s">
        <v>124</v>
      </c>
      <c r="Y14" s="9">
        <v>46037</v>
      </c>
      <c r="Z14" s="9">
        <v>46037</v>
      </c>
      <c r="AA14" s="3">
        <v>7</v>
      </c>
      <c r="AB14" s="3">
        <v>872</v>
      </c>
      <c r="AC14" s="8">
        <v>0</v>
      </c>
      <c r="AD14" s="9">
        <v>46050</v>
      </c>
      <c r="AE14" s="13" t="str">
        <f>HYPERLINK("https://ieeg-my.sharepoint.com/:b:/g/personal/transparencia_ieeg_org_mx/IQAwP7kcm1Q3RYj1mmPTSA88AekLyRhTMxRuNbkzDP2T20s?e=CvEVrp")</f>
        <v>https://ieeg-my.sharepoint.com/:b:/g/personal/transparencia_ieeg_org_mx/IQAwP7kcm1Q3RYj1mmPTSA88AekLyRhTMxRuNbkzDP2T20s?e=CvEVrp</v>
      </c>
      <c r="AF14" s="3">
        <v>7</v>
      </c>
      <c r="AG14" s="5" t="s">
        <v>105</v>
      </c>
      <c r="AH14" s="3" t="s">
        <v>106</v>
      </c>
      <c r="AI14" s="4">
        <v>46118</v>
      </c>
      <c r="AJ14" s="7" t="s">
        <v>538</v>
      </c>
    </row>
    <row r="15" spans="1:36" x14ac:dyDescent="0.25">
      <c r="A15" s="3">
        <v>2026</v>
      </c>
      <c r="B15" s="4">
        <v>46023</v>
      </c>
      <c r="C15" s="4">
        <v>46112</v>
      </c>
      <c r="D15" t="s">
        <v>90</v>
      </c>
      <c r="E15" s="8" t="s">
        <v>91</v>
      </c>
      <c r="F15" s="8" t="s">
        <v>131</v>
      </c>
      <c r="G15" s="8" t="s">
        <v>132</v>
      </c>
      <c r="H15" s="8" t="s">
        <v>137</v>
      </c>
      <c r="I15" s="8" t="s">
        <v>138</v>
      </c>
      <c r="J15" s="8" t="s">
        <v>139</v>
      </c>
      <c r="K15" s="8" t="s">
        <v>140</v>
      </c>
      <c r="L15" t="s">
        <v>98</v>
      </c>
      <c r="M15" t="s">
        <v>99</v>
      </c>
      <c r="N15" s="3" t="s">
        <v>141</v>
      </c>
      <c r="O15" t="s">
        <v>101</v>
      </c>
      <c r="P15" s="8">
        <v>0</v>
      </c>
      <c r="Q15" s="8">
        <v>20</v>
      </c>
      <c r="R15" s="3" t="s">
        <v>102</v>
      </c>
      <c r="S15" s="3" t="s">
        <v>103</v>
      </c>
      <c r="T15" s="3" t="s">
        <v>142</v>
      </c>
      <c r="U15" s="3" t="s">
        <v>102</v>
      </c>
      <c r="V15" s="3" t="s">
        <v>103</v>
      </c>
      <c r="W15" s="3" t="s">
        <v>103</v>
      </c>
      <c r="X15" s="3" t="s">
        <v>141</v>
      </c>
      <c r="Y15" s="9">
        <v>46050</v>
      </c>
      <c r="Z15" s="9">
        <v>46050</v>
      </c>
      <c r="AA15" s="3">
        <v>8</v>
      </c>
      <c r="AB15" s="3">
        <v>20</v>
      </c>
      <c r="AC15" s="8">
        <v>0</v>
      </c>
      <c r="AD15" s="9">
        <v>46051</v>
      </c>
      <c r="AE15" s="3"/>
      <c r="AF15" s="3">
        <v>8</v>
      </c>
      <c r="AG15" s="5" t="s">
        <v>105</v>
      </c>
      <c r="AH15" s="3" t="s">
        <v>106</v>
      </c>
      <c r="AI15" s="4">
        <v>46118</v>
      </c>
      <c r="AJ15" s="7" t="s">
        <v>538</v>
      </c>
    </row>
    <row r="16" spans="1:36" x14ac:dyDescent="0.25">
      <c r="A16" s="3">
        <v>2026</v>
      </c>
      <c r="B16" s="4">
        <v>46023</v>
      </c>
      <c r="C16" s="4">
        <v>46112</v>
      </c>
      <c r="D16" t="s">
        <v>90</v>
      </c>
      <c r="E16" s="8" t="s">
        <v>91</v>
      </c>
      <c r="F16" s="8" t="s">
        <v>119</v>
      </c>
      <c r="G16" s="8" t="s">
        <v>120</v>
      </c>
      <c r="H16" s="8" t="s">
        <v>143</v>
      </c>
      <c r="I16" s="8" t="s">
        <v>144</v>
      </c>
      <c r="J16" s="8" t="s">
        <v>145</v>
      </c>
      <c r="K16" s="8" t="s">
        <v>146</v>
      </c>
      <c r="L16" t="s">
        <v>116</v>
      </c>
      <c r="M16" t="s">
        <v>99</v>
      </c>
      <c r="N16" s="3" t="s">
        <v>147</v>
      </c>
      <c r="O16" t="s">
        <v>101</v>
      </c>
      <c r="P16" s="8">
        <v>0</v>
      </c>
      <c r="Q16" s="8">
        <v>360</v>
      </c>
      <c r="R16" s="3" t="s">
        <v>102</v>
      </c>
      <c r="S16" s="3" t="s">
        <v>103</v>
      </c>
      <c r="T16" s="3" t="s">
        <v>148</v>
      </c>
      <c r="U16" s="3" t="s">
        <v>102</v>
      </c>
      <c r="V16" s="3" t="s">
        <v>103</v>
      </c>
      <c r="W16" s="3" t="s">
        <v>103</v>
      </c>
      <c r="X16" s="3" t="s">
        <v>147</v>
      </c>
      <c r="Y16" s="9">
        <v>46030</v>
      </c>
      <c r="Z16" s="9">
        <v>46037</v>
      </c>
      <c r="AA16" s="3">
        <v>9</v>
      </c>
      <c r="AB16" s="3">
        <v>360</v>
      </c>
      <c r="AC16" s="8">
        <v>0</v>
      </c>
      <c r="AD16" s="9">
        <v>46051</v>
      </c>
      <c r="AE16" s="3"/>
      <c r="AF16" s="3">
        <v>9</v>
      </c>
      <c r="AG16" s="5" t="s">
        <v>105</v>
      </c>
      <c r="AH16" s="3" t="s">
        <v>106</v>
      </c>
      <c r="AI16" s="4">
        <v>46118</v>
      </c>
      <c r="AJ16" s="7" t="s">
        <v>541</v>
      </c>
    </row>
    <row r="17" spans="1:36" x14ac:dyDescent="0.25">
      <c r="A17" s="3">
        <v>2026</v>
      </c>
      <c r="B17" s="4">
        <v>46023</v>
      </c>
      <c r="C17" s="4">
        <v>46112</v>
      </c>
      <c r="D17" t="s">
        <v>90</v>
      </c>
      <c r="E17" s="8" t="s">
        <v>91</v>
      </c>
      <c r="F17" s="8" t="s">
        <v>149</v>
      </c>
      <c r="G17" s="8" t="s">
        <v>120</v>
      </c>
      <c r="H17" s="8" t="s">
        <v>150</v>
      </c>
      <c r="I17" s="8" t="s">
        <v>151</v>
      </c>
      <c r="J17" s="8" t="s">
        <v>152</v>
      </c>
      <c r="K17" s="8" t="s">
        <v>153</v>
      </c>
      <c r="L17" t="s">
        <v>116</v>
      </c>
      <c r="M17" t="s">
        <v>99</v>
      </c>
      <c r="N17" s="3" t="s">
        <v>154</v>
      </c>
      <c r="O17" t="s">
        <v>101</v>
      </c>
      <c r="P17" s="8">
        <v>0</v>
      </c>
      <c r="Q17" s="8">
        <v>154</v>
      </c>
      <c r="R17" s="3" t="s">
        <v>102</v>
      </c>
      <c r="S17" s="3" t="s">
        <v>103</v>
      </c>
      <c r="T17" s="3" t="s">
        <v>155</v>
      </c>
      <c r="U17" s="3" t="s">
        <v>102</v>
      </c>
      <c r="V17" s="3" t="s">
        <v>103</v>
      </c>
      <c r="W17" s="3" t="s">
        <v>103</v>
      </c>
      <c r="X17" s="3" t="s">
        <v>154</v>
      </c>
      <c r="Y17" s="9">
        <v>46037</v>
      </c>
      <c r="Z17" s="9">
        <v>46049</v>
      </c>
      <c r="AA17" s="3">
        <v>10</v>
      </c>
      <c r="AB17" s="3">
        <v>154</v>
      </c>
      <c r="AC17" s="8">
        <v>0</v>
      </c>
      <c r="AD17" s="9">
        <v>46051</v>
      </c>
      <c r="AE17" s="3"/>
      <c r="AF17" s="3">
        <v>10</v>
      </c>
      <c r="AG17" s="5" t="s">
        <v>105</v>
      </c>
      <c r="AH17" s="3" t="s">
        <v>106</v>
      </c>
      <c r="AI17" s="4">
        <v>46118</v>
      </c>
      <c r="AJ17" s="7" t="s">
        <v>538</v>
      </c>
    </row>
    <row r="18" spans="1:36" x14ac:dyDescent="0.25">
      <c r="A18" s="3">
        <v>2026</v>
      </c>
      <c r="B18" s="4">
        <v>46023</v>
      </c>
      <c r="C18" s="4">
        <v>46112</v>
      </c>
      <c r="D18" t="s">
        <v>90</v>
      </c>
      <c r="E18" s="8" t="s">
        <v>91</v>
      </c>
      <c r="F18" s="8" t="s">
        <v>119</v>
      </c>
      <c r="G18" s="8" t="s">
        <v>132</v>
      </c>
      <c r="H18" s="8" t="s">
        <v>150</v>
      </c>
      <c r="I18" s="8" t="s">
        <v>151</v>
      </c>
      <c r="J18" s="8" t="s">
        <v>152</v>
      </c>
      <c r="K18" s="8" t="s">
        <v>153</v>
      </c>
      <c r="L18" t="s">
        <v>116</v>
      </c>
      <c r="M18" t="s">
        <v>99</v>
      </c>
      <c r="N18" s="3" t="s">
        <v>156</v>
      </c>
      <c r="O18" t="s">
        <v>101</v>
      </c>
      <c r="P18" s="8">
        <v>2</v>
      </c>
      <c r="Q18" s="8">
        <v>946</v>
      </c>
      <c r="R18" s="3" t="s">
        <v>102</v>
      </c>
      <c r="S18" s="3" t="s">
        <v>103</v>
      </c>
      <c r="T18" s="3" t="s">
        <v>155</v>
      </c>
      <c r="U18" s="3" t="s">
        <v>102</v>
      </c>
      <c r="V18" s="3" t="s">
        <v>103</v>
      </c>
      <c r="W18" s="3" t="s">
        <v>157</v>
      </c>
      <c r="X18" s="3" t="s">
        <v>156</v>
      </c>
      <c r="Y18" s="9">
        <v>46037</v>
      </c>
      <c r="Z18" s="9">
        <v>46049</v>
      </c>
      <c r="AA18" s="3">
        <v>11</v>
      </c>
      <c r="AB18" s="3">
        <v>946</v>
      </c>
      <c r="AC18" s="8">
        <v>0</v>
      </c>
      <c r="AD18" s="9">
        <v>46051</v>
      </c>
      <c r="AE18" s="13" t="str">
        <f>HYPERLINK("https://ieeg-my.sharepoint.com/:b:/g/personal/transparencia_ieeg_org_mx/IQAikXB7CQ9ZSquOYECGexKQAQrQo0LDrXyjxN1PBgygdUA?e=EhOwZG")</f>
        <v>https://ieeg-my.sharepoint.com/:b:/g/personal/transparencia_ieeg_org_mx/IQAikXB7CQ9ZSquOYECGexKQAQrQo0LDrXyjxN1PBgygdUA?e=EhOwZG</v>
      </c>
      <c r="AF18" s="3">
        <v>11</v>
      </c>
      <c r="AG18" s="5" t="s">
        <v>105</v>
      </c>
      <c r="AH18" s="3" t="s">
        <v>106</v>
      </c>
      <c r="AI18" s="4">
        <v>46118</v>
      </c>
      <c r="AJ18" s="7" t="s">
        <v>538</v>
      </c>
    </row>
    <row r="19" spans="1:36" x14ac:dyDescent="0.25">
      <c r="A19" s="3">
        <v>2026</v>
      </c>
      <c r="B19" s="4">
        <v>46023</v>
      </c>
      <c r="C19" s="4">
        <v>46112</v>
      </c>
      <c r="D19" t="s">
        <v>90</v>
      </c>
      <c r="E19" s="8" t="s">
        <v>107</v>
      </c>
      <c r="F19" s="8" t="s">
        <v>108</v>
      </c>
      <c r="G19" s="8" t="s">
        <v>109</v>
      </c>
      <c r="H19" s="8" t="s">
        <v>158</v>
      </c>
      <c r="I19" s="8" t="s">
        <v>159</v>
      </c>
      <c r="J19" s="8" t="s">
        <v>160</v>
      </c>
      <c r="K19" s="8" t="s">
        <v>161</v>
      </c>
      <c r="L19" t="s">
        <v>98</v>
      </c>
      <c r="M19" t="s">
        <v>99</v>
      </c>
      <c r="N19" s="3" t="s">
        <v>162</v>
      </c>
      <c r="O19" t="s">
        <v>101</v>
      </c>
      <c r="P19" s="8">
        <v>1</v>
      </c>
      <c r="Q19" s="8">
        <v>250</v>
      </c>
      <c r="R19" s="3" t="s">
        <v>102</v>
      </c>
      <c r="S19" s="3" t="s">
        <v>103</v>
      </c>
      <c r="T19" s="3" t="s">
        <v>163</v>
      </c>
      <c r="U19" s="3" t="s">
        <v>102</v>
      </c>
      <c r="V19" s="3" t="s">
        <v>103</v>
      </c>
      <c r="W19" s="3" t="s">
        <v>103</v>
      </c>
      <c r="X19" s="3" t="s">
        <v>162</v>
      </c>
      <c r="Y19" s="9">
        <v>46037</v>
      </c>
      <c r="Z19" s="9">
        <v>46037</v>
      </c>
      <c r="AA19" s="3">
        <v>12</v>
      </c>
      <c r="AB19" s="3">
        <v>250</v>
      </c>
      <c r="AC19" s="8">
        <v>0</v>
      </c>
      <c r="AD19" s="9">
        <v>46051</v>
      </c>
      <c r="AE19" s="3"/>
      <c r="AF19" s="3">
        <v>12</v>
      </c>
      <c r="AG19" s="5" t="s">
        <v>105</v>
      </c>
      <c r="AH19" s="3" t="s">
        <v>106</v>
      </c>
      <c r="AI19" s="4">
        <v>46118</v>
      </c>
      <c r="AJ19" s="7" t="s">
        <v>538</v>
      </c>
    </row>
    <row r="20" spans="1:36" x14ac:dyDescent="0.25">
      <c r="A20" s="3">
        <v>2026</v>
      </c>
      <c r="B20" s="4">
        <v>46023</v>
      </c>
      <c r="C20" s="4">
        <v>46112</v>
      </c>
      <c r="D20" t="s">
        <v>90</v>
      </c>
      <c r="E20" s="8" t="s">
        <v>107</v>
      </c>
      <c r="F20" s="8" t="s">
        <v>108</v>
      </c>
      <c r="G20" s="8" t="s">
        <v>109</v>
      </c>
      <c r="H20" s="8" t="s">
        <v>158</v>
      </c>
      <c r="I20" s="8" t="s">
        <v>159</v>
      </c>
      <c r="J20" s="8" t="s">
        <v>160</v>
      </c>
      <c r="K20" s="8" t="s">
        <v>161</v>
      </c>
      <c r="L20" t="s">
        <v>98</v>
      </c>
      <c r="M20" t="s">
        <v>99</v>
      </c>
      <c r="N20" s="3" t="s">
        <v>124</v>
      </c>
      <c r="O20" t="s">
        <v>101</v>
      </c>
      <c r="P20" s="8">
        <v>2</v>
      </c>
      <c r="Q20" s="8">
        <v>767</v>
      </c>
      <c r="R20" s="3" t="s">
        <v>102</v>
      </c>
      <c r="S20" s="3" t="s">
        <v>103</v>
      </c>
      <c r="T20" s="3" t="s">
        <v>163</v>
      </c>
      <c r="U20" s="3" t="s">
        <v>102</v>
      </c>
      <c r="V20" s="3" t="s">
        <v>103</v>
      </c>
      <c r="W20" s="3" t="s">
        <v>103</v>
      </c>
      <c r="X20" s="3" t="s">
        <v>124</v>
      </c>
      <c r="Y20" s="9">
        <v>46037</v>
      </c>
      <c r="Z20" s="9">
        <v>46051</v>
      </c>
      <c r="AA20" s="3">
        <v>13</v>
      </c>
      <c r="AB20" s="3">
        <v>767</v>
      </c>
      <c r="AC20" s="8">
        <v>0</v>
      </c>
      <c r="AD20" s="9">
        <v>46051</v>
      </c>
      <c r="AE20" s="13" t="str">
        <f>HYPERLINK("https://ieeg-my.sharepoint.com/:b:/g/personal/transparencia_ieeg_org_mx/IQC0MG4U4Al5QpTslLD1ehuwAdY2G6v13W2SXgGpV9IRASk?e=lc8DaV")</f>
        <v>https://ieeg-my.sharepoint.com/:b:/g/personal/transparencia_ieeg_org_mx/IQC0MG4U4Al5QpTslLD1ehuwAdY2G6v13W2SXgGpV9IRASk?e=lc8DaV</v>
      </c>
      <c r="AF20" s="3">
        <v>13</v>
      </c>
      <c r="AG20" s="5" t="s">
        <v>105</v>
      </c>
      <c r="AH20" s="3" t="s">
        <v>106</v>
      </c>
      <c r="AI20" s="4">
        <v>46118</v>
      </c>
      <c r="AJ20" s="7" t="s">
        <v>538</v>
      </c>
    </row>
    <row r="21" spans="1:36" x14ac:dyDescent="0.25">
      <c r="A21" s="3">
        <v>2026</v>
      </c>
      <c r="B21" s="4">
        <v>46023</v>
      </c>
      <c r="C21" s="4">
        <v>46112</v>
      </c>
      <c r="D21" t="s">
        <v>90</v>
      </c>
      <c r="E21" s="8" t="s">
        <v>91</v>
      </c>
      <c r="F21" s="8" t="s">
        <v>164</v>
      </c>
      <c r="G21" s="8" t="s">
        <v>165</v>
      </c>
      <c r="H21" s="8" t="s">
        <v>166</v>
      </c>
      <c r="I21" s="8" t="s">
        <v>167</v>
      </c>
      <c r="J21" s="8" t="s">
        <v>168</v>
      </c>
      <c r="K21" s="8" t="s">
        <v>152</v>
      </c>
      <c r="L21" t="s">
        <v>116</v>
      </c>
      <c r="M21" t="s">
        <v>99</v>
      </c>
      <c r="N21" s="3" t="s">
        <v>100</v>
      </c>
      <c r="O21" t="s">
        <v>101</v>
      </c>
      <c r="P21" s="8">
        <v>0</v>
      </c>
      <c r="Q21" s="8">
        <v>228</v>
      </c>
      <c r="R21" s="3" t="s">
        <v>102</v>
      </c>
      <c r="S21" s="3" t="s">
        <v>103</v>
      </c>
      <c r="T21" s="3" t="s">
        <v>140</v>
      </c>
      <c r="U21" s="3" t="s">
        <v>102</v>
      </c>
      <c r="V21" s="3" t="s">
        <v>103</v>
      </c>
      <c r="W21" s="3" t="s">
        <v>103</v>
      </c>
      <c r="X21" s="3" t="s">
        <v>100</v>
      </c>
      <c r="Y21" s="9">
        <v>46031</v>
      </c>
      <c r="Z21" s="9">
        <v>46037</v>
      </c>
      <c r="AA21" s="3">
        <v>14</v>
      </c>
      <c r="AB21" s="3">
        <v>228</v>
      </c>
      <c r="AC21" s="8">
        <v>0</v>
      </c>
      <c r="AD21" s="9">
        <v>46056</v>
      </c>
      <c r="AE21" s="3"/>
      <c r="AF21" s="3">
        <v>14</v>
      </c>
      <c r="AG21" s="5" t="s">
        <v>105</v>
      </c>
      <c r="AH21" s="3" t="s">
        <v>106</v>
      </c>
      <c r="AI21" s="4">
        <v>46118</v>
      </c>
      <c r="AJ21" s="7" t="s">
        <v>541</v>
      </c>
    </row>
    <row r="22" spans="1:36" x14ac:dyDescent="0.25">
      <c r="A22" s="3">
        <v>2026</v>
      </c>
      <c r="B22" s="4">
        <v>46023</v>
      </c>
      <c r="C22" s="4">
        <v>46112</v>
      </c>
      <c r="D22" t="s">
        <v>90</v>
      </c>
      <c r="E22" s="8" t="s">
        <v>169</v>
      </c>
      <c r="F22" s="8" t="s">
        <v>170</v>
      </c>
      <c r="G22" s="8" t="s">
        <v>170</v>
      </c>
      <c r="H22" s="8" t="s">
        <v>171</v>
      </c>
      <c r="I22" s="8" t="s">
        <v>172</v>
      </c>
      <c r="J22" s="8" t="s">
        <v>173</v>
      </c>
      <c r="K22" s="8" t="s">
        <v>174</v>
      </c>
      <c r="L22" t="s">
        <v>116</v>
      </c>
      <c r="M22" t="s">
        <v>99</v>
      </c>
      <c r="N22" s="3" t="s">
        <v>175</v>
      </c>
      <c r="O22" t="s">
        <v>101</v>
      </c>
      <c r="P22" s="8">
        <v>0</v>
      </c>
      <c r="Q22" s="8">
        <v>543</v>
      </c>
      <c r="R22" s="3" t="s">
        <v>102</v>
      </c>
      <c r="S22" s="3" t="s">
        <v>103</v>
      </c>
      <c r="T22" s="3" t="s">
        <v>103</v>
      </c>
      <c r="U22" s="3" t="s">
        <v>102</v>
      </c>
      <c r="V22" s="3" t="s">
        <v>103</v>
      </c>
      <c r="W22" s="3" t="s">
        <v>176</v>
      </c>
      <c r="X22" s="3" t="s">
        <v>175</v>
      </c>
      <c r="Y22" s="9">
        <v>46050</v>
      </c>
      <c r="Z22" s="9">
        <v>46052</v>
      </c>
      <c r="AA22" s="3">
        <v>15</v>
      </c>
      <c r="AB22" s="3">
        <v>543</v>
      </c>
      <c r="AC22" s="8">
        <v>0</v>
      </c>
      <c r="AD22" s="9">
        <v>46056</v>
      </c>
      <c r="AE22" s="13" t="str">
        <f>HYPERLINK("https://ieeg-my.sharepoint.com/:b:/g/personal/transparencia_ieeg_org_mx/IQDhj8326C5OQaPT__JFJXU2AeQ9-7TYzYsn2IqldrTCm_0?e=Oo5llU")</f>
        <v>https://ieeg-my.sharepoint.com/:b:/g/personal/transparencia_ieeg_org_mx/IQDhj8326C5OQaPT__JFJXU2AeQ9-7TYzYsn2IqldrTCm_0?e=Oo5llU</v>
      </c>
      <c r="AF22" s="3">
        <v>15</v>
      </c>
      <c r="AG22" s="5" t="s">
        <v>105</v>
      </c>
      <c r="AH22" s="3" t="s">
        <v>106</v>
      </c>
      <c r="AI22" s="4">
        <v>46118</v>
      </c>
      <c r="AJ22" s="7" t="s">
        <v>538</v>
      </c>
    </row>
    <row r="23" spans="1:36" x14ac:dyDescent="0.25">
      <c r="A23" s="3">
        <v>2026</v>
      </c>
      <c r="B23" s="4">
        <v>46023</v>
      </c>
      <c r="C23" s="4">
        <v>46112</v>
      </c>
      <c r="D23" t="s">
        <v>90</v>
      </c>
      <c r="E23" s="8" t="s">
        <v>169</v>
      </c>
      <c r="F23" s="8" t="s">
        <v>170</v>
      </c>
      <c r="G23" s="8" t="s">
        <v>170</v>
      </c>
      <c r="H23" s="8" t="s">
        <v>171</v>
      </c>
      <c r="I23" s="8" t="s">
        <v>172</v>
      </c>
      <c r="J23" s="8" t="s">
        <v>173</v>
      </c>
      <c r="K23" s="8" t="s">
        <v>174</v>
      </c>
      <c r="L23" t="s">
        <v>116</v>
      </c>
      <c r="M23" t="s">
        <v>99</v>
      </c>
      <c r="N23" s="3" t="s">
        <v>175</v>
      </c>
      <c r="O23" t="s">
        <v>101</v>
      </c>
      <c r="P23" s="8">
        <v>0</v>
      </c>
      <c r="Q23" s="8">
        <v>543</v>
      </c>
      <c r="R23" s="3" t="s">
        <v>102</v>
      </c>
      <c r="S23" s="3" t="s">
        <v>103</v>
      </c>
      <c r="T23" s="3" t="s">
        <v>103</v>
      </c>
      <c r="U23" s="3" t="s">
        <v>102</v>
      </c>
      <c r="V23" s="3" t="s">
        <v>103</v>
      </c>
      <c r="W23" s="3" t="s">
        <v>140</v>
      </c>
      <c r="X23" s="3" t="s">
        <v>175</v>
      </c>
      <c r="Y23" s="9">
        <v>46034</v>
      </c>
      <c r="Z23" s="9">
        <v>46036</v>
      </c>
      <c r="AA23" s="3">
        <v>16</v>
      </c>
      <c r="AB23" s="3">
        <v>543</v>
      </c>
      <c r="AC23" s="8">
        <v>0</v>
      </c>
      <c r="AD23" s="9">
        <v>46044</v>
      </c>
      <c r="AE23" s="13" t="str">
        <f>HYPERLINK("https://ieeg-my.sharepoint.com/:b:/g/personal/transparencia_ieeg_org_mx/IQDvke1mGcC6R5_G67PdKlwyAbhHM7OoGdOH9JYbJhkvrk8?e=Q42OdV")</f>
        <v>https://ieeg-my.sharepoint.com/:b:/g/personal/transparencia_ieeg_org_mx/IQDvke1mGcC6R5_G67PdKlwyAbhHM7OoGdOH9JYbJhkvrk8?e=Q42OdV</v>
      </c>
      <c r="AF23" s="3">
        <v>16</v>
      </c>
      <c r="AG23" s="5" t="s">
        <v>105</v>
      </c>
      <c r="AH23" s="3" t="s">
        <v>106</v>
      </c>
      <c r="AI23" s="4">
        <v>46118</v>
      </c>
      <c r="AJ23" s="7" t="s">
        <v>542</v>
      </c>
    </row>
    <row r="24" spans="1:36" x14ac:dyDescent="0.25">
      <c r="A24" s="3">
        <v>2026</v>
      </c>
      <c r="B24" s="4">
        <v>46023</v>
      </c>
      <c r="C24" s="4">
        <v>46112</v>
      </c>
      <c r="D24" t="s">
        <v>90</v>
      </c>
      <c r="E24" s="8" t="s">
        <v>169</v>
      </c>
      <c r="F24" s="8" t="s">
        <v>177</v>
      </c>
      <c r="G24" s="8" t="s">
        <v>178</v>
      </c>
      <c r="H24" s="8" t="s">
        <v>179</v>
      </c>
      <c r="I24" s="8" t="s">
        <v>180</v>
      </c>
      <c r="J24" s="8" t="s">
        <v>181</v>
      </c>
      <c r="K24" s="8" t="s">
        <v>182</v>
      </c>
      <c r="L24" t="s">
        <v>98</v>
      </c>
      <c r="M24" t="s">
        <v>99</v>
      </c>
      <c r="N24" s="3" t="s">
        <v>183</v>
      </c>
      <c r="O24" t="s">
        <v>101</v>
      </c>
      <c r="P24" s="8">
        <v>0</v>
      </c>
      <c r="Q24" s="8">
        <v>76</v>
      </c>
      <c r="R24" s="3" t="s">
        <v>102</v>
      </c>
      <c r="S24" s="3" t="s">
        <v>103</v>
      </c>
      <c r="T24" s="3" t="s">
        <v>103</v>
      </c>
      <c r="U24" s="3" t="s">
        <v>102</v>
      </c>
      <c r="V24" s="3" t="s">
        <v>103</v>
      </c>
      <c r="W24" s="3" t="s">
        <v>140</v>
      </c>
      <c r="X24" s="3" t="s">
        <v>183</v>
      </c>
      <c r="Y24" s="9">
        <v>46044</v>
      </c>
      <c r="Z24" s="9">
        <v>46044</v>
      </c>
      <c r="AA24" s="3">
        <v>17</v>
      </c>
      <c r="AB24" s="3">
        <v>76</v>
      </c>
      <c r="AC24" s="8">
        <v>0</v>
      </c>
      <c r="AD24" s="9">
        <v>46044</v>
      </c>
      <c r="AE24" s="3"/>
      <c r="AF24" s="3">
        <v>17</v>
      </c>
      <c r="AG24" s="5" t="s">
        <v>105</v>
      </c>
      <c r="AH24" s="3" t="s">
        <v>106</v>
      </c>
      <c r="AI24" s="4">
        <v>46118</v>
      </c>
      <c r="AJ24" s="7" t="s">
        <v>538</v>
      </c>
    </row>
    <row r="25" spans="1:36" x14ac:dyDescent="0.25">
      <c r="A25" s="3">
        <v>2026</v>
      </c>
      <c r="B25" s="4">
        <v>46023</v>
      </c>
      <c r="C25" s="4">
        <v>46112</v>
      </c>
      <c r="D25" t="s">
        <v>90</v>
      </c>
      <c r="E25" s="8" t="s">
        <v>169</v>
      </c>
      <c r="F25" s="8" t="s">
        <v>184</v>
      </c>
      <c r="G25" s="8" t="s">
        <v>184</v>
      </c>
      <c r="H25" s="8" t="s">
        <v>106</v>
      </c>
      <c r="I25" s="8" t="s">
        <v>185</v>
      </c>
      <c r="J25" s="8" t="s">
        <v>186</v>
      </c>
      <c r="K25" s="8" t="s">
        <v>96</v>
      </c>
      <c r="L25" t="s">
        <v>116</v>
      </c>
      <c r="M25" t="s">
        <v>99</v>
      </c>
      <c r="N25" s="3" t="s">
        <v>187</v>
      </c>
      <c r="O25" t="s">
        <v>101</v>
      </c>
      <c r="P25" s="8">
        <v>0</v>
      </c>
      <c r="Q25" s="8">
        <v>38</v>
      </c>
      <c r="R25" s="3" t="s">
        <v>102</v>
      </c>
      <c r="S25" s="3" t="s">
        <v>103</v>
      </c>
      <c r="T25" s="3" t="s">
        <v>103</v>
      </c>
      <c r="U25" s="3" t="s">
        <v>102</v>
      </c>
      <c r="V25" s="3" t="s">
        <v>103</v>
      </c>
      <c r="W25" s="3" t="s">
        <v>148</v>
      </c>
      <c r="X25" s="3" t="s">
        <v>187</v>
      </c>
      <c r="Y25" s="9">
        <v>46034</v>
      </c>
      <c r="Z25" s="9">
        <v>46034</v>
      </c>
      <c r="AA25" s="3">
        <v>18</v>
      </c>
      <c r="AB25" s="3">
        <v>38</v>
      </c>
      <c r="AC25" s="8">
        <v>0</v>
      </c>
      <c r="AD25" s="9">
        <v>46035</v>
      </c>
      <c r="AE25" s="3"/>
      <c r="AF25" s="3">
        <v>18</v>
      </c>
      <c r="AG25" s="5" t="s">
        <v>105</v>
      </c>
      <c r="AH25" s="3" t="s">
        <v>106</v>
      </c>
      <c r="AI25" s="4">
        <v>46118</v>
      </c>
      <c r="AJ25" s="7" t="s">
        <v>538</v>
      </c>
    </row>
    <row r="26" spans="1:36" x14ac:dyDescent="0.25">
      <c r="A26" s="3">
        <v>2026</v>
      </c>
      <c r="B26" s="4">
        <v>46023</v>
      </c>
      <c r="C26" s="4">
        <v>46112</v>
      </c>
      <c r="D26" t="s">
        <v>90</v>
      </c>
      <c r="E26" s="8" t="s">
        <v>169</v>
      </c>
      <c r="F26" s="8" t="s">
        <v>184</v>
      </c>
      <c r="G26" s="8" t="s">
        <v>184</v>
      </c>
      <c r="H26" s="8" t="s">
        <v>106</v>
      </c>
      <c r="I26" s="8" t="s">
        <v>188</v>
      </c>
      <c r="J26" s="8" t="s">
        <v>189</v>
      </c>
      <c r="K26" s="8" t="s">
        <v>152</v>
      </c>
      <c r="L26" t="s">
        <v>116</v>
      </c>
      <c r="M26" t="s">
        <v>99</v>
      </c>
      <c r="N26" s="3" t="s">
        <v>190</v>
      </c>
      <c r="O26" t="s">
        <v>101</v>
      </c>
      <c r="P26" s="8">
        <v>0</v>
      </c>
      <c r="Q26" s="8">
        <v>80</v>
      </c>
      <c r="R26" s="3" t="s">
        <v>102</v>
      </c>
      <c r="S26" s="3" t="s">
        <v>103</v>
      </c>
      <c r="T26" s="3" t="s">
        <v>103</v>
      </c>
      <c r="U26" s="3" t="s">
        <v>102</v>
      </c>
      <c r="V26" s="3" t="s">
        <v>103</v>
      </c>
      <c r="W26" s="3" t="s">
        <v>191</v>
      </c>
      <c r="X26" s="3" t="s">
        <v>190</v>
      </c>
      <c r="Y26" s="9">
        <v>46034</v>
      </c>
      <c r="Z26" s="9">
        <v>46037</v>
      </c>
      <c r="AA26" s="3">
        <v>19</v>
      </c>
      <c r="AB26" s="3">
        <v>80</v>
      </c>
      <c r="AC26" s="8">
        <v>0</v>
      </c>
      <c r="AD26" s="9">
        <v>46038</v>
      </c>
      <c r="AE26" s="3"/>
      <c r="AF26" s="3">
        <v>19</v>
      </c>
      <c r="AG26" s="5" t="s">
        <v>105</v>
      </c>
      <c r="AH26" s="3" t="s">
        <v>106</v>
      </c>
      <c r="AI26" s="4">
        <v>46118</v>
      </c>
      <c r="AJ26" s="7" t="s">
        <v>538</v>
      </c>
    </row>
    <row r="27" spans="1:36" x14ac:dyDescent="0.25">
      <c r="A27" s="3">
        <v>2026</v>
      </c>
      <c r="B27" s="4">
        <v>46023</v>
      </c>
      <c r="C27" s="4">
        <v>46112</v>
      </c>
      <c r="D27" t="s">
        <v>90</v>
      </c>
      <c r="E27" s="8" t="s">
        <v>169</v>
      </c>
      <c r="F27" s="8" t="s">
        <v>184</v>
      </c>
      <c r="G27" s="8" t="s">
        <v>184</v>
      </c>
      <c r="H27" s="8" t="s">
        <v>106</v>
      </c>
      <c r="I27" s="8" t="s">
        <v>188</v>
      </c>
      <c r="J27" s="8" t="s">
        <v>189</v>
      </c>
      <c r="K27" s="8" t="s">
        <v>152</v>
      </c>
      <c r="L27" t="s">
        <v>116</v>
      </c>
      <c r="M27" t="s">
        <v>99</v>
      </c>
      <c r="N27" s="3" t="s">
        <v>192</v>
      </c>
      <c r="O27" t="s">
        <v>101</v>
      </c>
      <c r="P27" s="8">
        <v>0</v>
      </c>
      <c r="Q27" s="8">
        <v>120</v>
      </c>
      <c r="R27" s="3" t="s">
        <v>102</v>
      </c>
      <c r="S27" s="3" t="s">
        <v>103</v>
      </c>
      <c r="T27" s="3" t="s">
        <v>103</v>
      </c>
      <c r="U27" s="3" t="s">
        <v>102</v>
      </c>
      <c r="V27" s="3" t="s">
        <v>103</v>
      </c>
      <c r="W27" s="3" t="s">
        <v>193</v>
      </c>
      <c r="X27" s="3" t="s">
        <v>192</v>
      </c>
      <c r="Y27" s="9">
        <v>46043</v>
      </c>
      <c r="Z27" s="9">
        <v>46044</v>
      </c>
      <c r="AA27" s="3">
        <v>20</v>
      </c>
      <c r="AB27" s="3">
        <v>120</v>
      </c>
      <c r="AC27" s="8">
        <v>0</v>
      </c>
      <c r="AD27" s="9">
        <v>46048</v>
      </c>
      <c r="AE27" s="3"/>
      <c r="AF27" s="3">
        <v>20</v>
      </c>
      <c r="AG27" s="5" t="s">
        <v>105</v>
      </c>
      <c r="AH27" s="3" t="s">
        <v>106</v>
      </c>
      <c r="AI27" s="4">
        <v>46118</v>
      </c>
      <c r="AJ27" s="7" t="s">
        <v>538</v>
      </c>
    </row>
    <row r="28" spans="1:36" x14ac:dyDescent="0.25">
      <c r="A28" s="3">
        <v>2026</v>
      </c>
      <c r="B28" s="4">
        <v>46023</v>
      </c>
      <c r="C28" s="4">
        <v>46112</v>
      </c>
      <c r="D28" t="s">
        <v>90</v>
      </c>
      <c r="E28" s="8" t="s">
        <v>169</v>
      </c>
      <c r="F28" s="8" t="s">
        <v>170</v>
      </c>
      <c r="G28" s="8" t="s">
        <v>170</v>
      </c>
      <c r="H28" s="8" t="s">
        <v>171</v>
      </c>
      <c r="I28" s="8" t="s">
        <v>194</v>
      </c>
      <c r="J28" s="8" t="s">
        <v>195</v>
      </c>
      <c r="K28" s="8" t="s">
        <v>196</v>
      </c>
      <c r="L28" t="s">
        <v>116</v>
      </c>
      <c r="M28" t="s">
        <v>99</v>
      </c>
      <c r="N28" s="3" t="s">
        <v>175</v>
      </c>
      <c r="O28" t="s">
        <v>101</v>
      </c>
      <c r="P28" s="8">
        <v>0</v>
      </c>
      <c r="Q28" s="8">
        <v>150</v>
      </c>
      <c r="R28" s="3" t="s">
        <v>102</v>
      </c>
      <c r="S28" s="3" t="s">
        <v>103</v>
      </c>
      <c r="T28" s="3" t="s">
        <v>103</v>
      </c>
      <c r="U28" s="3" t="s">
        <v>102</v>
      </c>
      <c r="V28" s="3" t="s">
        <v>103</v>
      </c>
      <c r="W28" s="3" t="s">
        <v>197</v>
      </c>
      <c r="X28" s="3" t="s">
        <v>175</v>
      </c>
      <c r="Y28" s="9">
        <v>46030</v>
      </c>
      <c r="Z28" s="9">
        <v>46035</v>
      </c>
      <c r="AA28" s="3">
        <v>21</v>
      </c>
      <c r="AB28" s="3">
        <v>150</v>
      </c>
      <c r="AC28" s="8">
        <v>0</v>
      </c>
      <c r="AD28" s="9">
        <v>46044</v>
      </c>
      <c r="AE28" s="3"/>
      <c r="AF28" s="3">
        <v>21</v>
      </c>
      <c r="AG28" s="5" t="s">
        <v>105</v>
      </c>
      <c r="AH28" s="3" t="s">
        <v>106</v>
      </c>
      <c r="AI28" s="4">
        <v>46118</v>
      </c>
      <c r="AJ28" s="7" t="s">
        <v>538</v>
      </c>
    </row>
    <row r="29" spans="1:36" x14ac:dyDescent="0.25">
      <c r="A29" s="3">
        <v>2026</v>
      </c>
      <c r="B29" s="4">
        <v>46023</v>
      </c>
      <c r="C29" s="4">
        <v>46112</v>
      </c>
      <c r="D29" t="s">
        <v>90</v>
      </c>
      <c r="E29" s="8" t="s">
        <v>169</v>
      </c>
      <c r="F29" s="8" t="s">
        <v>170</v>
      </c>
      <c r="G29" s="8" t="s">
        <v>170</v>
      </c>
      <c r="H29" s="8" t="s">
        <v>171</v>
      </c>
      <c r="I29" s="8" t="s">
        <v>198</v>
      </c>
      <c r="J29" s="8" t="s">
        <v>199</v>
      </c>
      <c r="K29" s="8" t="s">
        <v>200</v>
      </c>
      <c r="L29" t="s">
        <v>116</v>
      </c>
      <c r="M29" t="s">
        <v>99</v>
      </c>
      <c r="N29" s="3" t="s">
        <v>175</v>
      </c>
      <c r="O29" t="s">
        <v>101</v>
      </c>
      <c r="P29" s="8">
        <v>0</v>
      </c>
      <c r="Q29" s="8">
        <v>38</v>
      </c>
      <c r="R29" s="3" t="s">
        <v>102</v>
      </c>
      <c r="S29" s="3" t="s">
        <v>103</v>
      </c>
      <c r="T29" s="3" t="s">
        <v>103</v>
      </c>
      <c r="U29" s="3" t="s">
        <v>102</v>
      </c>
      <c r="V29" s="3" t="s">
        <v>103</v>
      </c>
      <c r="W29" s="3" t="s">
        <v>201</v>
      </c>
      <c r="X29" s="3" t="s">
        <v>175</v>
      </c>
      <c r="Y29" s="9">
        <v>46044</v>
      </c>
      <c r="Z29" s="9">
        <v>46044</v>
      </c>
      <c r="AA29" s="3">
        <v>22</v>
      </c>
      <c r="AB29" s="3">
        <v>38</v>
      </c>
      <c r="AC29" s="8">
        <v>0</v>
      </c>
      <c r="AD29" s="9">
        <v>46048</v>
      </c>
      <c r="AE29" s="3"/>
      <c r="AF29" s="3">
        <v>22</v>
      </c>
      <c r="AG29" s="5" t="s">
        <v>105</v>
      </c>
      <c r="AH29" s="3" t="s">
        <v>106</v>
      </c>
      <c r="AI29" s="4">
        <v>46118</v>
      </c>
      <c r="AJ29" s="7" t="s">
        <v>538</v>
      </c>
    </row>
    <row r="30" spans="1:36" x14ac:dyDescent="0.25">
      <c r="A30" s="3">
        <v>2026</v>
      </c>
      <c r="B30" s="4">
        <v>46023</v>
      </c>
      <c r="C30" s="4">
        <v>46112</v>
      </c>
      <c r="D30" t="s">
        <v>90</v>
      </c>
      <c r="E30" s="3" t="s">
        <v>169</v>
      </c>
      <c r="F30" s="3" t="s">
        <v>184</v>
      </c>
      <c r="G30" s="3" t="s">
        <v>184</v>
      </c>
      <c r="H30" s="3" t="s">
        <v>106</v>
      </c>
      <c r="I30" s="3" t="s">
        <v>185</v>
      </c>
      <c r="J30" s="3" t="s">
        <v>186</v>
      </c>
      <c r="K30" s="3" t="s">
        <v>96</v>
      </c>
      <c r="L30" t="s">
        <v>116</v>
      </c>
      <c r="M30" t="s">
        <v>99</v>
      </c>
      <c r="N30" s="3" t="s">
        <v>202</v>
      </c>
      <c r="O30" t="s">
        <v>101</v>
      </c>
      <c r="P30" s="8">
        <v>0</v>
      </c>
      <c r="Q30" s="8">
        <v>181</v>
      </c>
      <c r="R30" s="3" t="s">
        <v>102</v>
      </c>
      <c r="S30" s="3" t="s">
        <v>103</v>
      </c>
      <c r="T30" s="3" t="s">
        <v>103</v>
      </c>
      <c r="U30" s="3" t="s">
        <v>102</v>
      </c>
      <c r="V30" s="3" t="s">
        <v>103</v>
      </c>
      <c r="W30" s="3" t="s">
        <v>203</v>
      </c>
      <c r="X30" s="3" t="s">
        <v>202</v>
      </c>
      <c r="Y30" s="9">
        <v>46042</v>
      </c>
      <c r="Z30" s="9">
        <v>46042</v>
      </c>
      <c r="AA30" s="3">
        <v>23</v>
      </c>
      <c r="AB30" s="3">
        <v>181</v>
      </c>
      <c r="AC30" s="3">
        <v>0</v>
      </c>
      <c r="AD30" s="9">
        <v>46043</v>
      </c>
      <c r="AE30" s="13" t="str">
        <f>HYPERLINK("https://ieeg-my.sharepoint.com/:b:/g/personal/transparencia_ieeg_org_mx/IQBVax0oJgvTSI_UtDRFHP1OAQU6lF6av45adPJk1Sh6JyI?e=wQYT1P")</f>
        <v>https://ieeg-my.sharepoint.com/:b:/g/personal/transparencia_ieeg_org_mx/IQBVax0oJgvTSI_UtDRFHP1OAQU6lF6av45adPJk1Sh6JyI?e=wQYT1P</v>
      </c>
      <c r="AF30" s="3">
        <v>23</v>
      </c>
      <c r="AG30" s="5" t="s">
        <v>105</v>
      </c>
      <c r="AH30" s="3" t="s">
        <v>106</v>
      </c>
      <c r="AI30" s="4">
        <v>46118</v>
      </c>
      <c r="AJ30" s="7" t="s">
        <v>538</v>
      </c>
    </row>
    <row r="31" spans="1:36" x14ac:dyDescent="0.25">
      <c r="A31" s="3">
        <v>2026</v>
      </c>
      <c r="B31" s="4">
        <v>46023</v>
      </c>
      <c r="C31" s="4">
        <v>46112</v>
      </c>
      <c r="D31" t="s">
        <v>90</v>
      </c>
      <c r="E31" s="3" t="s">
        <v>169</v>
      </c>
      <c r="F31" s="3" t="s">
        <v>184</v>
      </c>
      <c r="G31" s="3" t="s">
        <v>184</v>
      </c>
      <c r="H31" s="3" t="s">
        <v>106</v>
      </c>
      <c r="I31" s="3" t="s">
        <v>188</v>
      </c>
      <c r="J31" s="3" t="s">
        <v>189</v>
      </c>
      <c r="K31" s="3" t="s">
        <v>152</v>
      </c>
      <c r="L31" t="s">
        <v>116</v>
      </c>
      <c r="M31" t="s">
        <v>99</v>
      </c>
      <c r="N31" s="3" t="s">
        <v>204</v>
      </c>
      <c r="O31" t="s">
        <v>101</v>
      </c>
      <c r="P31" s="8">
        <v>0</v>
      </c>
      <c r="Q31" s="8">
        <v>362</v>
      </c>
      <c r="R31" s="3" t="s">
        <v>102</v>
      </c>
      <c r="S31" s="3" t="s">
        <v>103</v>
      </c>
      <c r="T31" s="3" t="s">
        <v>103</v>
      </c>
      <c r="U31" s="3" t="s">
        <v>102</v>
      </c>
      <c r="V31" s="3" t="s">
        <v>103</v>
      </c>
      <c r="W31" s="3" t="s">
        <v>205</v>
      </c>
      <c r="X31" s="3" t="s">
        <v>204</v>
      </c>
      <c r="Y31" s="9">
        <v>46036</v>
      </c>
      <c r="Z31" s="9">
        <v>46035</v>
      </c>
      <c r="AA31" s="3">
        <v>24</v>
      </c>
      <c r="AB31" s="3">
        <v>362</v>
      </c>
      <c r="AC31" s="3">
        <v>0</v>
      </c>
      <c r="AD31" s="9">
        <v>46038</v>
      </c>
      <c r="AE31" s="13" t="str">
        <f>HYPERLINK("https://ieeg-my.sharepoint.com/:b:/g/personal/transparencia_ieeg_org_mx/IQAuPxRWJjLaSraC1e_gp_DrAVV_NUUpSaPeimsB7hs2XYQ?e=DBge18")</f>
        <v>https://ieeg-my.sharepoint.com/:b:/g/personal/transparencia_ieeg_org_mx/IQAuPxRWJjLaSraC1e_gp_DrAVV_NUUpSaPeimsB7hs2XYQ?e=DBge18</v>
      </c>
      <c r="AF31" s="3">
        <v>24</v>
      </c>
      <c r="AG31" s="5" t="s">
        <v>105</v>
      </c>
      <c r="AH31" s="3" t="s">
        <v>106</v>
      </c>
      <c r="AI31" s="4">
        <v>46118</v>
      </c>
      <c r="AJ31" s="7" t="s">
        <v>538</v>
      </c>
    </row>
    <row r="32" spans="1:36" x14ac:dyDescent="0.25">
      <c r="A32" s="3">
        <v>2026</v>
      </c>
      <c r="B32" s="4">
        <v>46023</v>
      </c>
      <c r="C32" s="4">
        <v>46112</v>
      </c>
      <c r="D32" t="s">
        <v>90</v>
      </c>
      <c r="E32" s="3" t="s">
        <v>169</v>
      </c>
      <c r="F32" s="3" t="s">
        <v>184</v>
      </c>
      <c r="G32" s="3" t="s">
        <v>184</v>
      </c>
      <c r="H32" s="3" t="s">
        <v>106</v>
      </c>
      <c r="I32" s="3" t="s">
        <v>185</v>
      </c>
      <c r="J32" s="3" t="s">
        <v>186</v>
      </c>
      <c r="K32" s="3" t="s">
        <v>96</v>
      </c>
      <c r="L32" t="s">
        <v>116</v>
      </c>
      <c r="M32" t="s">
        <v>99</v>
      </c>
      <c r="N32" s="3" t="s">
        <v>187</v>
      </c>
      <c r="O32" t="s">
        <v>101</v>
      </c>
      <c r="P32" s="8">
        <v>0</v>
      </c>
      <c r="Q32" s="8">
        <v>181</v>
      </c>
      <c r="R32" s="3" t="s">
        <v>102</v>
      </c>
      <c r="S32" s="3" t="s">
        <v>103</v>
      </c>
      <c r="T32" s="3" t="s">
        <v>103</v>
      </c>
      <c r="U32" s="3" t="s">
        <v>102</v>
      </c>
      <c r="V32" s="3" t="s">
        <v>103</v>
      </c>
      <c r="W32" s="3" t="s">
        <v>148</v>
      </c>
      <c r="X32" s="3" t="s">
        <v>187</v>
      </c>
      <c r="Y32" s="9">
        <v>46034</v>
      </c>
      <c r="Z32" s="9">
        <v>46034</v>
      </c>
      <c r="AA32" s="3">
        <v>25</v>
      </c>
      <c r="AB32" s="3">
        <v>181</v>
      </c>
      <c r="AC32" s="3">
        <v>0</v>
      </c>
      <c r="AD32" s="9">
        <v>46035</v>
      </c>
      <c r="AE32" s="13" t="str">
        <f>HYPERLINK("https://ieeg-my.sharepoint.com/:b:/g/personal/transparencia_ieeg_org_mx/IQA4D12n-OyLQ7Mae2z5ymJwAbs_C1d9otlVVDrn9tLhBIo?e=bYkWjs")</f>
        <v>https://ieeg-my.sharepoint.com/:b:/g/personal/transparencia_ieeg_org_mx/IQA4D12n-OyLQ7Mae2z5ymJwAbs_C1d9otlVVDrn9tLhBIo?e=bYkWjs</v>
      </c>
      <c r="AF32" s="3">
        <v>25</v>
      </c>
      <c r="AG32" s="5" t="s">
        <v>105</v>
      </c>
      <c r="AH32" s="3" t="s">
        <v>106</v>
      </c>
      <c r="AI32" s="4">
        <v>46118</v>
      </c>
      <c r="AJ32" s="7" t="s">
        <v>538</v>
      </c>
    </row>
    <row r="33" spans="1:36" x14ac:dyDescent="0.25">
      <c r="A33" s="3">
        <v>2026</v>
      </c>
      <c r="B33" s="4">
        <v>46023</v>
      </c>
      <c r="C33" s="4">
        <v>46112</v>
      </c>
      <c r="D33" t="s">
        <v>90</v>
      </c>
      <c r="E33" s="3" t="s">
        <v>169</v>
      </c>
      <c r="F33" s="3" t="s">
        <v>184</v>
      </c>
      <c r="G33" s="3" t="s">
        <v>184</v>
      </c>
      <c r="H33" s="3" t="s">
        <v>106</v>
      </c>
      <c r="I33" s="3" t="s">
        <v>185</v>
      </c>
      <c r="J33" s="3" t="s">
        <v>186</v>
      </c>
      <c r="K33" s="3" t="s">
        <v>96</v>
      </c>
      <c r="L33" t="s">
        <v>116</v>
      </c>
      <c r="M33" t="s">
        <v>99</v>
      </c>
      <c r="N33" s="3" t="s">
        <v>206</v>
      </c>
      <c r="O33" t="s">
        <v>101</v>
      </c>
      <c r="P33" s="8">
        <v>0</v>
      </c>
      <c r="Q33" s="8">
        <v>543</v>
      </c>
      <c r="R33" s="3" t="s">
        <v>102</v>
      </c>
      <c r="S33" s="3" t="s">
        <v>103</v>
      </c>
      <c r="T33" s="3" t="s">
        <v>103</v>
      </c>
      <c r="U33" s="3" t="s">
        <v>102</v>
      </c>
      <c r="V33" s="3" t="s">
        <v>103</v>
      </c>
      <c r="W33" s="3" t="s">
        <v>193</v>
      </c>
      <c r="X33" s="3" t="s">
        <v>206</v>
      </c>
      <c r="Y33" s="9">
        <v>46041</v>
      </c>
      <c r="Z33" s="9">
        <v>46044</v>
      </c>
      <c r="AA33" s="3">
        <v>26</v>
      </c>
      <c r="AB33" s="3">
        <v>543</v>
      </c>
      <c r="AC33" s="3">
        <v>0</v>
      </c>
      <c r="AD33" s="9">
        <v>46048</v>
      </c>
      <c r="AE33" s="13" t="str">
        <f>HYPERLINK("https://ieeg-my.sharepoint.com/:b:/g/personal/transparencia_ieeg_org_mx/IQCm5H4e_OWwSZBj64cK-zG8Ab6FovZf8Sfs60er4A7pnlE?e=ai6sYJ")</f>
        <v>https://ieeg-my.sharepoint.com/:b:/g/personal/transparencia_ieeg_org_mx/IQCm5H4e_OWwSZBj64cK-zG8Ab6FovZf8Sfs60er4A7pnlE?e=ai6sYJ</v>
      </c>
      <c r="AF33" s="3">
        <v>26</v>
      </c>
      <c r="AG33" s="5" t="s">
        <v>105</v>
      </c>
      <c r="AH33" s="3" t="s">
        <v>106</v>
      </c>
      <c r="AI33" s="4">
        <v>46118</v>
      </c>
      <c r="AJ33" s="7" t="s">
        <v>538</v>
      </c>
    </row>
    <row r="34" spans="1:36" x14ac:dyDescent="0.25">
      <c r="A34" s="3">
        <v>2026</v>
      </c>
      <c r="B34" s="4">
        <v>46023</v>
      </c>
      <c r="C34" s="4">
        <v>46112</v>
      </c>
      <c r="D34" t="s">
        <v>90</v>
      </c>
      <c r="E34" s="3" t="s">
        <v>169</v>
      </c>
      <c r="F34" s="3" t="s">
        <v>170</v>
      </c>
      <c r="G34" s="3" t="s">
        <v>170</v>
      </c>
      <c r="H34" s="3" t="s">
        <v>171</v>
      </c>
      <c r="I34" s="3" t="s">
        <v>172</v>
      </c>
      <c r="J34" s="3" t="s">
        <v>173</v>
      </c>
      <c r="K34" s="3" t="s">
        <v>174</v>
      </c>
      <c r="L34" t="s">
        <v>116</v>
      </c>
      <c r="M34" t="s">
        <v>99</v>
      </c>
      <c r="N34" s="3" t="s">
        <v>175</v>
      </c>
      <c r="O34" t="s">
        <v>101</v>
      </c>
      <c r="P34" s="8">
        <v>0</v>
      </c>
      <c r="Q34" s="8">
        <v>181</v>
      </c>
      <c r="R34" s="3" t="s">
        <v>102</v>
      </c>
      <c r="S34" s="3" t="s">
        <v>103</v>
      </c>
      <c r="T34" s="3" t="s">
        <v>103</v>
      </c>
      <c r="U34" s="3" t="s">
        <v>102</v>
      </c>
      <c r="V34" s="3" t="s">
        <v>103</v>
      </c>
      <c r="W34" s="3" t="s">
        <v>207</v>
      </c>
      <c r="X34" s="3" t="s">
        <v>175</v>
      </c>
      <c r="Y34" s="9">
        <v>46030</v>
      </c>
      <c r="Z34" s="9">
        <v>46030</v>
      </c>
      <c r="AA34" s="3">
        <v>27</v>
      </c>
      <c r="AB34" s="3">
        <v>181</v>
      </c>
      <c r="AC34" s="3">
        <v>0</v>
      </c>
      <c r="AD34" s="9">
        <v>46034</v>
      </c>
      <c r="AE34" s="13" t="str">
        <f>HYPERLINK("https://ieeg-my.sharepoint.com/:b:/g/personal/transparencia_ieeg_org_mx/IQBkGpmAEXubS4IH-PiNmNeWAX10p4-DLS0o4N7s0714580?e=tLDi71")</f>
        <v>https://ieeg-my.sharepoint.com/:b:/g/personal/transparencia_ieeg_org_mx/IQBkGpmAEXubS4IH-PiNmNeWAX10p4-DLS0o4N7s0714580?e=tLDi71</v>
      </c>
      <c r="AF34" s="3">
        <v>27</v>
      </c>
      <c r="AG34" s="5" t="s">
        <v>105</v>
      </c>
      <c r="AH34" s="3" t="s">
        <v>106</v>
      </c>
      <c r="AI34" s="4">
        <v>46118</v>
      </c>
      <c r="AJ34" s="7" t="s">
        <v>538</v>
      </c>
    </row>
    <row r="35" spans="1:36" x14ac:dyDescent="0.25">
      <c r="A35" s="3">
        <v>2026</v>
      </c>
      <c r="B35" s="4">
        <v>46023</v>
      </c>
      <c r="C35" s="4">
        <v>46112</v>
      </c>
      <c r="D35" t="s">
        <v>90</v>
      </c>
      <c r="E35" s="3" t="s">
        <v>169</v>
      </c>
      <c r="F35" s="3" t="s">
        <v>170</v>
      </c>
      <c r="G35" s="3" t="s">
        <v>170</v>
      </c>
      <c r="H35" s="3" t="s">
        <v>171</v>
      </c>
      <c r="I35" s="3" t="s">
        <v>194</v>
      </c>
      <c r="J35" s="3" t="s">
        <v>195</v>
      </c>
      <c r="K35" s="3" t="s">
        <v>196</v>
      </c>
      <c r="L35" t="s">
        <v>116</v>
      </c>
      <c r="M35" t="s">
        <v>99</v>
      </c>
      <c r="N35" s="3" t="s">
        <v>175</v>
      </c>
      <c r="O35" t="s">
        <v>101</v>
      </c>
      <c r="P35" s="8">
        <v>0</v>
      </c>
      <c r="Q35" s="8">
        <v>362</v>
      </c>
      <c r="R35" s="3" t="s">
        <v>102</v>
      </c>
      <c r="S35" s="3" t="s">
        <v>103</v>
      </c>
      <c r="T35" s="3" t="s">
        <v>103</v>
      </c>
      <c r="U35" s="3" t="s">
        <v>102</v>
      </c>
      <c r="V35" s="3" t="s">
        <v>103</v>
      </c>
      <c r="W35" s="3" t="s">
        <v>197</v>
      </c>
      <c r="X35" s="3" t="s">
        <v>175</v>
      </c>
      <c r="Y35" s="9">
        <v>46030</v>
      </c>
      <c r="Z35" s="9">
        <v>46035</v>
      </c>
      <c r="AA35" s="3">
        <v>28</v>
      </c>
      <c r="AB35" s="3">
        <v>362</v>
      </c>
      <c r="AC35" s="3">
        <v>0</v>
      </c>
      <c r="AD35" s="9">
        <v>46044</v>
      </c>
      <c r="AE35" s="13" t="str">
        <f>HYPERLINK("https://ieeg-my.sharepoint.com/:b:/g/personal/transparencia_ieeg_org_mx/IQAd8Njn5VmLRovU8gkXtZJSAQRuVW1qUde1rUAMkvrDLXs?e=oXL56k")</f>
        <v>https://ieeg-my.sharepoint.com/:b:/g/personal/transparencia_ieeg_org_mx/IQAd8Njn5VmLRovU8gkXtZJSAQRuVW1qUde1rUAMkvrDLXs?e=oXL56k</v>
      </c>
      <c r="AF35" s="3">
        <v>28</v>
      </c>
      <c r="AG35" s="5" t="s">
        <v>105</v>
      </c>
      <c r="AH35" s="3" t="s">
        <v>106</v>
      </c>
      <c r="AI35" s="4">
        <v>46118</v>
      </c>
      <c r="AJ35" s="7" t="s">
        <v>538</v>
      </c>
    </row>
    <row r="36" spans="1:36" x14ac:dyDescent="0.25">
      <c r="A36" s="3">
        <v>2026</v>
      </c>
      <c r="B36" s="4">
        <v>46023</v>
      </c>
      <c r="C36" s="4">
        <v>46112</v>
      </c>
      <c r="D36" t="s">
        <v>90</v>
      </c>
      <c r="E36" s="3" t="s">
        <v>169</v>
      </c>
      <c r="F36" s="3" t="s">
        <v>170</v>
      </c>
      <c r="G36" s="3" t="s">
        <v>170</v>
      </c>
      <c r="H36" s="3" t="s">
        <v>171</v>
      </c>
      <c r="I36" s="3" t="s">
        <v>208</v>
      </c>
      <c r="J36" s="3" t="s">
        <v>199</v>
      </c>
      <c r="K36" s="3" t="s">
        <v>200</v>
      </c>
      <c r="L36" t="s">
        <v>116</v>
      </c>
      <c r="M36" t="s">
        <v>99</v>
      </c>
      <c r="N36" s="3" t="s">
        <v>175</v>
      </c>
      <c r="O36" t="s">
        <v>101</v>
      </c>
      <c r="P36" s="8">
        <v>0</v>
      </c>
      <c r="Q36" s="10">
        <v>1267</v>
      </c>
      <c r="R36" s="3" t="s">
        <v>102</v>
      </c>
      <c r="S36" s="3" t="s">
        <v>103</v>
      </c>
      <c r="T36" s="3" t="s">
        <v>103</v>
      </c>
      <c r="U36" s="3" t="s">
        <v>102</v>
      </c>
      <c r="V36" s="3" t="s">
        <v>103</v>
      </c>
      <c r="W36" s="3" t="s">
        <v>209</v>
      </c>
      <c r="X36" s="3" t="s">
        <v>175</v>
      </c>
      <c r="Y36" s="9">
        <v>46029</v>
      </c>
      <c r="Z36" s="9">
        <v>46045</v>
      </c>
      <c r="AA36" s="3">
        <v>29</v>
      </c>
      <c r="AB36" s="11">
        <v>1267</v>
      </c>
      <c r="AC36" s="3">
        <v>0</v>
      </c>
      <c r="AD36" s="9">
        <v>46048</v>
      </c>
      <c r="AE36" s="13" t="str">
        <f>HYPERLINK("https://ieeg-my.sharepoint.com/:b:/g/personal/transparencia_ieeg_org_mx/IQCED7UUoUq8Soaezlvu_xm4Abs7EPaB7yp5Y1LTj6f64bY?e=ZYPu1w")</f>
        <v>https://ieeg-my.sharepoint.com/:b:/g/personal/transparencia_ieeg_org_mx/IQCED7UUoUq8Soaezlvu_xm4Abs7EPaB7yp5Y1LTj6f64bY?e=ZYPu1w</v>
      </c>
      <c r="AF36" s="3">
        <v>29</v>
      </c>
      <c r="AG36" s="5" t="s">
        <v>105</v>
      </c>
      <c r="AH36" s="3" t="s">
        <v>106</v>
      </c>
      <c r="AI36" s="4">
        <v>46118</v>
      </c>
      <c r="AJ36" s="7" t="s">
        <v>538</v>
      </c>
    </row>
    <row r="37" spans="1:36" x14ac:dyDescent="0.25">
      <c r="A37" s="3">
        <v>2026</v>
      </c>
      <c r="B37" s="4">
        <v>46023</v>
      </c>
      <c r="C37" s="4">
        <v>46112</v>
      </c>
      <c r="D37" t="s">
        <v>90</v>
      </c>
      <c r="E37" s="3" t="s">
        <v>169</v>
      </c>
      <c r="F37" s="3" t="s">
        <v>170</v>
      </c>
      <c r="G37" s="3" t="s">
        <v>170</v>
      </c>
      <c r="H37" s="3" t="s">
        <v>171</v>
      </c>
      <c r="I37" s="3" t="s">
        <v>172</v>
      </c>
      <c r="J37" s="3" t="s">
        <v>173</v>
      </c>
      <c r="K37" s="3" t="s">
        <v>174</v>
      </c>
      <c r="L37" t="s">
        <v>116</v>
      </c>
      <c r="M37" t="s">
        <v>99</v>
      </c>
      <c r="N37" s="3" t="s">
        <v>175</v>
      </c>
      <c r="O37" t="s">
        <v>101</v>
      </c>
      <c r="P37" s="8">
        <v>0</v>
      </c>
      <c r="Q37" s="8">
        <v>38</v>
      </c>
      <c r="R37" s="3" t="s">
        <v>102</v>
      </c>
      <c r="S37" s="3" t="s">
        <v>103</v>
      </c>
      <c r="T37" s="3" t="s">
        <v>103</v>
      </c>
      <c r="U37" s="3" t="s">
        <v>102</v>
      </c>
      <c r="V37" s="3" t="s">
        <v>103</v>
      </c>
      <c r="W37" s="3" t="s">
        <v>207</v>
      </c>
      <c r="X37" s="3" t="s">
        <v>175</v>
      </c>
      <c r="Y37" s="9">
        <v>46030</v>
      </c>
      <c r="Z37" s="9">
        <v>46030</v>
      </c>
      <c r="AA37" s="3">
        <v>30</v>
      </c>
      <c r="AB37" s="3">
        <v>38</v>
      </c>
      <c r="AC37" s="3">
        <v>0</v>
      </c>
      <c r="AD37" s="9">
        <v>46034</v>
      </c>
      <c r="AE37" s="3"/>
      <c r="AF37" s="3">
        <v>30</v>
      </c>
      <c r="AG37" s="6" t="s">
        <v>105</v>
      </c>
      <c r="AH37" s="3" t="s">
        <v>106</v>
      </c>
      <c r="AI37" s="4">
        <v>46118</v>
      </c>
      <c r="AJ37" s="7" t="s">
        <v>538</v>
      </c>
    </row>
    <row r="38" spans="1:36" x14ac:dyDescent="0.25">
      <c r="A38" s="3">
        <v>2026</v>
      </c>
      <c r="B38" s="4">
        <v>46023</v>
      </c>
      <c r="C38" s="4">
        <v>46112</v>
      </c>
      <c r="D38" t="s">
        <v>90</v>
      </c>
      <c r="E38" s="3" t="s">
        <v>91</v>
      </c>
      <c r="F38" s="3" t="s">
        <v>164</v>
      </c>
      <c r="G38" s="3" t="s">
        <v>165</v>
      </c>
      <c r="H38" s="3" t="s">
        <v>210</v>
      </c>
      <c r="I38" s="3" t="s">
        <v>211</v>
      </c>
      <c r="J38" s="3" t="s">
        <v>129</v>
      </c>
      <c r="K38" s="3" t="s">
        <v>139</v>
      </c>
      <c r="L38" t="s">
        <v>116</v>
      </c>
      <c r="M38" t="s">
        <v>99</v>
      </c>
      <c r="N38" s="3" t="s">
        <v>162</v>
      </c>
      <c r="O38" t="s">
        <v>101</v>
      </c>
      <c r="P38" s="8">
        <v>2</v>
      </c>
      <c r="Q38" s="8">
        <v>984.5</v>
      </c>
      <c r="R38" s="3" t="s">
        <v>102</v>
      </c>
      <c r="S38" s="3" t="s">
        <v>103</v>
      </c>
      <c r="T38" s="3" t="s">
        <v>212</v>
      </c>
      <c r="U38" s="3" t="s">
        <v>102</v>
      </c>
      <c r="V38" s="3" t="s">
        <v>103</v>
      </c>
      <c r="W38" s="3" t="s">
        <v>103</v>
      </c>
      <c r="X38" s="3" t="s">
        <v>162</v>
      </c>
      <c r="Y38" s="9">
        <v>46037</v>
      </c>
      <c r="Z38" s="9">
        <v>46037</v>
      </c>
      <c r="AA38" s="3">
        <v>31</v>
      </c>
      <c r="AB38" s="3">
        <v>984.5</v>
      </c>
      <c r="AC38" s="3">
        <v>0</v>
      </c>
      <c r="AD38" s="9">
        <v>46050</v>
      </c>
      <c r="AE38" s="13" t="str">
        <f>HYPERLINK("https://ieeg-my.sharepoint.com/:b:/g/personal/transparencia_ieeg_org_mx/IQDwK_h7FmXmTb_EwQfVAfd9ATmxF_nkUBHiQNW1l4si4so?e=E5y4Db")</f>
        <v>https://ieeg-my.sharepoint.com/:b:/g/personal/transparencia_ieeg_org_mx/IQDwK_h7FmXmTb_EwQfVAfd9ATmxF_nkUBHiQNW1l4si4so?e=E5y4Db</v>
      </c>
      <c r="AF38" s="3">
        <v>31</v>
      </c>
      <c r="AG38" s="6" t="s">
        <v>105</v>
      </c>
      <c r="AH38" s="3" t="s">
        <v>106</v>
      </c>
      <c r="AI38" s="4">
        <v>46118</v>
      </c>
      <c r="AJ38" s="7" t="s">
        <v>538</v>
      </c>
    </row>
    <row r="39" spans="1:36" x14ac:dyDescent="0.25">
      <c r="A39" s="3">
        <v>2026</v>
      </c>
      <c r="B39" s="4">
        <v>46023</v>
      </c>
      <c r="C39" s="4">
        <v>46112</v>
      </c>
      <c r="D39" t="s">
        <v>90</v>
      </c>
      <c r="E39" s="3" t="s">
        <v>107</v>
      </c>
      <c r="F39" s="3" t="s">
        <v>213</v>
      </c>
      <c r="G39" s="3" t="s">
        <v>214</v>
      </c>
      <c r="H39" s="3" t="s">
        <v>215</v>
      </c>
      <c r="I39" s="3" t="s">
        <v>216</v>
      </c>
      <c r="J39" s="3" t="s">
        <v>128</v>
      </c>
      <c r="K39" s="3" t="s">
        <v>217</v>
      </c>
      <c r="L39" t="s">
        <v>98</v>
      </c>
      <c r="M39" t="s">
        <v>99</v>
      </c>
      <c r="N39" s="3" t="s">
        <v>218</v>
      </c>
      <c r="O39" t="s">
        <v>101</v>
      </c>
      <c r="P39" s="8">
        <v>0</v>
      </c>
      <c r="Q39" s="8">
        <v>38</v>
      </c>
      <c r="R39" s="3" t="s">
        <v>102</v>
      </c>
      <c r="S39" s="3" t="s">
        <v>103</v>
      </c>
      <c r="T39" s="3" t="s">
        <v>103</v>
      </c>
      <c r="U39" s="3" t="s">
        <v>102</v>
      </c>
      <c r="V39" s="3" t="s">
        <v>103</v>
      </c>
      <c r="W39" s="3" t="s">
        <v>219</v>
      </c>
      <c r="X39" s="3" t="s">
        <v>218</v>
      </c>
      <c r="Y39" s="9">
        <v>46056</v>
      </c>
      <c r="Z39" s="9">
        <v>46056</v>
      </c>
      <c r="AA39" s="3">
        <v>32</v>
      </c>
      <c r="AB39" s="3">
        <v>38</v>
      </c>
      <c r="AC39" s="3">
        <v>0</v>
      </c>
      <c r="AD39" s="9">
        <v>46058</v>
      </c>
      <c r="AE39" s="8"/>
      <c r="AF39" s="3">
        <v>32</v>
      </c>
      <c r="AG39" s="5" t="s">
        <v>105</v>
      </c>
      <c r="AH39" s="3" t="s">
        <v>106</v>
      </c>
      <c r="AI39" s="4">
        <v>46118</v>
      </c>
      <c r="AJ39" s="7" t="s">
        <v>538</v>
      </c>
    </row>
    <row r="40" spans="1:36" x14ac:dyDescent="0.25">
      <c r="A40" s="3">
        <v>2026</v>
      </c>
      <c r="B40" s="4">
        <v>46023</v>
      </c>
      <c r="C40" s="4">
        <v>46112</v>
      </c>
      <c r="D40" t="s">
        <v>90</v>
      </c>
      <c r="E40" s="3" t="s">
        <v>169</v>
      </c>
      <c r="F40" s="3" t="s">
        <v>184</v>
      </c>
      <c r="G40" s="3" t="s">
        <v>184</v>
      </c>
      <c r="H40" s="3" t="s">
        <v>106</v>
      </c>
      <c r="I40" s="3" t="s">
        <v>185</v>
      </c>
      <c r="J40" s="3" t="s">
        <v>186</v>
      </c>
      <c r="K40" s="3" t="s">
        <v>96</v>
      </c>
      <c r="L40" t="s">
        <v>116</v>
      </c>
      <c r="M40" t="s">
        <v>99</v>
      </c>
      <c r="N40" s="3" t="s">
        <v>220</v>
      </c>
      <c r="O40" t="s">
        <v>101</v>
      </c>
      <c r="P40" s="8">
        <v>0</v>
      </c>
      <c r="Q40" s="8">
        <v>97</v>
      </c>
      <c r="R40" s="3" t="s">
        <v>102</v>
      </c>
      <c r="S40" s="3" t="s">
        <v>103</v>
      </c>
      <c r="T40" s="3" t="s">
        <v>103</v>
      </c>
      <c r="U40" s="3" t="s">
        <v>102</v>
      </c>
      <c r="V40" s="3" t="s">
        <v>103</v>
      </c>
      <c r="W40" s="3" t="s">
        <v>221</v>
      </c>
      <c r="X40" s="3" t="s">
        <v>220</v>
      </c>
      <c r="Y40" s="9">
        <v>46050</v>
      </c>
      <c r="Z40" s="9">
        <v>46050</v>
      </c>
      <c r="AA40" s="3">
        <v>33</v>
      </c>
      <c r="AB40" s="3">
        <v>97</v>
      </c>
      <c r="AC40" s="3">
        <v>0</v>
      </c>
      <c r="AD40" s="9">
        <v>46051</v>
      </c>
      <c r="AE40" s="3"/>
      <c r="AF40" s="3">
        <v>33</v>
      </c>
      <c r="AG40" s="5" t="s">
        <v>105</v>
      </c>
      <c r="AH40" s="3" t="s">
        <v>106</v>
      </c>
      <c r="AI40" s="4">
        <v>46118</v>
      </c>
      <c r="AJ40" s="7" t="s">
        <v>538</v>
      </c>
    </row>
    <row r="41" spans="1:36" x14ac:dyDescent="0.25">
      <c r="A41" s="3">
        <v>2026</v>
      </c>
      <c r="B41" s="4">
        <v>46023</v>
      </c>
      <c r="C41" s="4">
        <v>46112</v>
      </c>
      <c r="D41" t="s">
        <v>90</v>
      </c>
      <c r="E41" s="3" t="s">
        <v>169</v>
      </c>
      <c r="F41" s="3" t="s">
        <v>184</v>
      </c>
      <c r="G41" s="3" t="s">
        <v>184</v>
      </c>
      <c r="H41" s="3" t="s">
        <v>106</v>
      </c>
      <c r="I41" s="3" t="s">
        <v>188</v>
      </c>
      <c r="J41" s="3" t="s">
        <v>189</v>
      </c>
      <c r="K41" s="3" t="s">
        <v>152</v>
      </c>
      <c r="L41" t="s">
        <v>116</v>
      </c>
      <c r="M41" t="s">
        <v>99</v>
      </c>
      <c r="N41" s="3" t="s">
        <v>222</v>
      </c>
      <c r="O41" t="s">
        <v>101</v>
      </c>
      <c r="P41" s="8">
        <v>0</v>
      </c>
      <c r="Q41" s="8">
        <v>129</v>
      </c>
      <c r="R41" s="3" t="s">
        <v>102</v>
      </c>
      <c r="S41" s="3" t="s">
        <v>103</v>
      </c>
      <c r="T41" s="3" t="s">
        <v>103</v>
      </c>
      <c r="U41" s="3" t="s">
        <v>102</v>
      </c>
      <c r="V41" s="3" t="s">
        <v>103</v>
      </c>
      <c r="W41" s="3" t="s">
        <v>223</v>
      </c>
      <c r="X41" s="3" t="s">
        <v>222</v>
      </c>
      <c r="Y41" s="9">
        <v>46049</v>
      </c>
      <c r="Z41" s="9">
        <v>46051</v>
      </c>
      <c r="AA41" s="3">
        <v>34</v>
      </c>
      <c r="AB41" s="3">
        <v>129</v>
      </c>
      <c r="AC41" s="3">
        <v>0</v>
      </c>
      <c r="AD41" s="9">
        <v>46052</v>
      </c>
      <c r="AE41" s="3"/>
      <c r="AF41" s="3">
        <v>34</v>
      </c>
      <c r="AG41" s="5" t="s">
        <v>105</v>
      </c>
      <c r="AH41" s="3" t="s">
        <v>106</v>
      </c>
      <c r="AI41" s="4">
        <v>46118</v>
      </c>
      <c r="AJ41" s="7" t="s">
        <v>538</v>
      </c>
    </row>
    <row r="42" spans="1:36" x14ac:dyDescent="0.25">
      <c r="A42" s="3">
        <v>2026</v>
      </c>
      <c r="B42" s="4">
        <v>46023</v>
      </c>
      <c r="C42" s="4">
        <v>46112</v>
      </c>
      <c r="D42" t="s">
        <v>90</v>
      </c>
      <c r="E42" s="3" t="s">
        <v>169</v>
      </c>
      <c r="F42" s="3" t="s">
        <v>170</v>
      </c>
      <c r="G42" s="3" t="s">
        <v>170</v>
      </c>
      <c r="H42" s="3" t="s">
        <v>171</v>
      </c>
      <c r="I42" s="3" t="s">
        <v>172</v>
      </c>
      <c r="J42" s="3" t="s">
        <v>173</v>
      </c>
      <c r="K42" s="3" t="s">
        <v>174</v>
      </c>
      <c r="L42" t="s">
        <v>116</v>
      </c>
      <c r="M42" t="s">
        <v>99</v>
      </c>
      <c r="N42" s="3" t="s">
        <v>175</v>
      </c>
      <c r="O42" t="s">
        <v>101</v>
      </c>
      <c r="P42" s="8">
        <v>0</v>
      </c>
      <c r="Q42" s="8">
        <v>109</v>
      </c>
      <c r="R42" s="3" t="s">
        <v>102</v>
      </c>
      <c r="S42" s="3" t="s">
        <v>103</v>
      </c>
      <c r="T42" s="3" t="s">
        <v>103</v>
      </c>
      <c r="U42" s="3" t="s">
        <v>102</v>
      </c>
      <c r="V42" s="3" t="s">
        <v>103</v>
      </c>
      <c r="W42" s="3" t="s">
        <v>191</v>
      </c>
      <c r="X42" s="3" t="s">
        <v>175</v>
      </c>
      <c r="Y42" s="9">
        <v>46042</v>
      </c>
      <c r="Z42" s="9">
        <v>46044</v>
      </c>
      <c r="AA42" s="3">
        <v>35</v>
      </c>
      <c r="AB42" s="3">
        <v>109</v>
      </c>
      <c r="AC42" s="3">
        <v>0</v>
      </c>
      <c r="AD42" s="9">
        <v>46050</v>
      </c>
      <c r="AE42" s="3"/>
      <c r="AF42" s="3">
        <v>35</v>
      </c>
      <c r="AG42" s="5" t="s">
        <v>105</v>
      </c>
      <c r="AH42" s="3" t="s">
        <v>106</v>
      </c>
      <c r="AI42" s="4">
        <v>46118</v>
      </c>
      <c r="AJ42" s="7" t="s">
        <v>538</v>
      </c>
    </row>
    <row r="43" spans="1:36" x14ac:dyDescent="0.25">
      <c r="A43" s="3">
        <v>2026</v>
      </c>
      <c r="B43" s="4">
        <v>46023</v>
      </c>
      <c r="C43" s="4">
        <v>46112</v>
      </c>
      <c r="D43" t="s">
        <v>90</v>
      </c>
      <c r="E43" s="3" t="s">
        <v>169</v>
      </c>
      <c r="F43" s="3" t="s">
        <v>170</v>
      </c>
      <c r="G43" s="3" t="s">
        <v>170</v>
      </c>
      <c r="H43" s="3" t="s">
        <v>171</v>
      </c>
      <c r="I43" s="3" t="s">
        <v>194</v>
      </c>
      <c r="J43" s="3" t="s">
        <v>195</v>
      </c>
      <c r="K43" s="3" t="s">
        <v>196</v>
      </c>
      <c r="L43" t="s">
        <v>116</v>
      </c>
      <c r="M43" t="s">
        <v>99</v>
      </c>
      <c r="N43" s="3" t="s">
        <v>175</v>
      </c>
      <c r="O43" t="s">
        <v>101</v>
      </c>
      <c r="P43" s="8">
        <v>0</v>
      </c>
      <c r="Q43" s="8">
        <v>456</v>
      </c>
      <c r="R43" s="3" t="s">
        <v>102</v>
      </c>
      <c r="S43" s="3" t="s">
        <v>103</v>
      </c>
      <c r="T43" s="3" t="s">
        <v>103</v>
      </c>
      <c r="U43" s="3" t="s">
        <v>102</v>
      </c>
      <c r="V43" s="3" t="s">
        <v>103</v>
      </c>
      <c r="W43" s="3" t="s">
        <v>224</v>
      </c>
      <c r="X43" s="3" t="s">
        <v>175</v>
      </c>
      <c r="Y43" s="9">
        <v>46041</v>
      </c>
      <c r="Z43" s="9">
        <v>46045</v>
      </c>
      <c r="AA43" s="3">
        <v>36</v>
      </c>
      <c r="AB43" s="3">
        <v>456</v>
      </c>
      <c r="AC43" s="3">
        <v>0</v>
      </c>
      <c r="AD43" s="9">
        <v>46050</v>
      </c>
      <c r="AE43" s="3"/>
      <c r="AF43" s="3">
        <v>36</v>
      </c>
      <c r="AG43" s="5" t="s">
        <v>105</v>
      </c>
      <c r="AH43" s="3" t="s">
        <v>106</v>
      </c>
      <c r="AI43" s="4">
        <v>46118</v>
      </c>
      <c r="AJ43" s="7" t="s">
        <v>538</v>
      </c>
    </row>
    <row r="44" spans="1:36" x14ac:dyDescent="0.25">
      <c r="A44" s="3">
        <v>2026</v>
      </c>
      <c r="B44" s="4">
        <v>46023</v>
      </c>
      <c r="C44" s="4">
        <v>46112</v>
      </c>
      <c r="D44" t="s">
        <v>90</v>
      </c>
      <c r="E44" s="3" t="s">
        <v>169</v>
      </c>
      <c r="F44" s="3" t="s">
        <v>225</v>
      </c>
      <c r="G44" s="3" t="s">
        <v>226</v>
      </c>
      <c r="H44" s="3" t="s">
        <v>227</v>
      </c>
      <c r="I44" s="3" t="s">
        <v>228</v>
      </c>
      <c r="J44" s="3" t="s">
        <v>140</v>
      </c>
      <c r="K44" s="3" t="s">
        <v>229</v>
      </c>
      <c r="L44" t="s">
        <v>116</v>
      </c>
      <c r="M44" t="s">
        <v>99</v>
      </c>
      <c r="N44" s="3" t="s">
        <v>230</v>
      </c>
      <c r="O44" t="s">
        <v>101</v>
      </c>
      <c r="P44" s="8">
        <v>0</v>
      </c>
      <c r="Q44" s="8">
        <v>200</v>
      </c>
      <c r="R44" s="3" t="s">
        <v>102</v>
      </c>
      <c r="S44" s="3" t="s">
        <v>103</v>
      </c>
      <c r="T44" s="3" t="s">
        <v>103</v>
      </c>
      <c r="U44" s="3" t="s">
        <v>102</v>
      </c>
      <c r="V44" s="3" t="s">
        <v>103</v>
      </c>
      <c r="W44" s="3" t="s">
        <v>140</v>
      </c>
      <c r="X44" s="3" t="s">
        <v>230</v>
      </c>
      <c r="Y44" s="9">
        <v>46050</v>
      </c>
      <c r="Z44" s="9">
        <v>46050</v>
      </c>
      <c r="AA44" s="3">
        <v>37</v>
      </c>
      <c r="AB44" s="3">
        <v>200</v>
      </c>
      <c r="AC44" s="3">
        <v>0</v>
      </c>
      <c r="AD44" s="9">
        <v>46056</v>
      </c>
      <c r="AE44" s="3"/>
      <c r="AF44" s="3">
        <v>37</v>
      </c>
      <c r="AG44" s="5" t="s">
        <v>105</v>
      </c>
      <c r="AH44" s="3" t="s">
        <v>106</v>
      </c>
      <c r="AI44" s="4">
        <v>46118</v>
      </c>
      <c r="AJ44" s="7" t="s">
        <v>538</v>
      </c>
    </row>
    <row r="45" spans="1:36" x14ac:dyDescent="0.25">
      <c r="A45" s="3">
        <v>2026</v>
      </c>
      <c r="B45" s="4">
        <v>46023</v>
      </c>
      <c r="C45" s="4">
        <v>46112</v>
      </c>
      <c r="D45" t="s">
        <v>90</v>
      </c>
      <c r="E45" s="3" t="s">
        <v>107</v>
      </c>
      <c r="F45" s="3" t="s">
        <v>213</v>
      </c>
      <c r="G45" s="3" t="s">
        <v>214</v>
      </c>
      <c r="H45" s="3" t="s">
        <v>215</v>
      </c>
      <c r="I45" s="3" t="s">
        <v>216</v>
      </c>
      <c r="J45" s="3" t="s">
        <v>231</v>
      </c>
      <c r="K45" s="3" t="s">
        <v>217</v>
      </c>
      <c r="L45" t="s">
        <v>98</v>
      </c>
      <c r="M45" t="s">
        <v>99</v>
      </c>
      <c r="N45" s="3" t="s">
        <v>218</v>
      </c>
      <c r="O45" t="s">
        <v>101</v>
      </c>
      <c r="P45" s="8">
        <v>0</v>
      </c>
      <c r="Q45" s="8">
        <v>325</v>
      </c>
      <c r="R45" s="3" t="s">
        <v>102</v>
      </c>
      <c r="S45" s="3" t="s">
        <v>103</v>
      </c>
      <c r="T45" s="3" t="s">
        <v>103</v>
      </c>
      <c r="U45" s="3" t="s">
        <v>102</v>
      </c>
      <c r="V45" s="3" t="s">
        <v>103</v>
      </c>
      <c r="W45" s="3" t="s">
        <v>219</v>
      </c>
      <c r="X45" s="3" t="s">
        <v>218</v>
      </c>
      <c r="Y45" s="9">
        <v>46056</v>
      </c>
      <c r="Z45" s="9">
        <v>46056</v>
      </c>
      <c r="AA45" s="3">
        <v>38</v>
      </c>
      <c r="AB45" s="3">
        <v>325</v>
      </c>
      <c r="AC45" s="3">
        <v>0</v>
      </c>
      <c r="AD45" s="9">
        <v>46058</v>
      </c>
      <c r="AE45" s="13" t="str">
        <f>HYPERLINK("https://ieeg-my.sharepoint.com/:b:/g/personal/transparencia_ieeg_org_mx/IQDP-n1s0JODTpaSO5V5mTXDAQ-dGU9NoOqT_8meFGI5Li4?e=ZxBvQ9")</f>
        <v>https://ieeg-my.sharepoint.com/:b:/g/personal/transparencia_ieeg_org_mx/IQDP-n1s0JODTpaSO5V5mTXDAQ-dGU9NoOqT_8meFGI5Li4?e=ZxBvQ9</v>
      </c>
      <c r="AF45" s="3">
        <v>38</v>
      </c>
      <c r="AG45" s="5" t="s">
        <v>105</v>
      </c>
      <c r="AH45" s="3" t="s">
        <v>106</v>
      </c>
      <c r="AI45" s="4">
        <v>46118</v>
      </c>
      <c r="AJ45" s="7" t="s">
        <v>538</v>
      </c>
    </row>
    <row r="46" spans="1:36" x14ac:dyDescent="0.25">
      <c r="A46" s="3">
        <v>2026</v>
      </c>
      <c r="B46" s="4">
        <v>46023</v>
      </c>
      <c r="C46" s="4">
        <v>46112</v>
      </c>
      <c r="D46" t="s">
        <v>90</v>
      </c>
      <c r="E46" s="3" t="s">
        <v>169</v>
      </c>
      <c r="F46" s="3" t="s">
        <v>184</v>
      </c>
      <c r="G46" s="3" t="s">
        <v>184</v>
      </c>
      <c r="H46" s="3" t="s">
        <v>106</v>
      </c>
      <c r="I46" s="3" t="s">
        <v>188</v>
      </c>
      <c r="J46" s="3" t="s">
        <v>189</v>
      </c>
      <c r="K46" s="3" t="s">
        <v>152</v>
      </c>
      <c r="L46" t="s">
        <v>116</v>
      </c>
      <c r="M46" t="s">
        <v>99</v>
      </c>
      <c r="N46" s="3" t="s">
        <v>232</v>
      </c>
      <c r="O46" t="s">
        <v>101</v>
      </c>
      <c r="P46" s="8">
        <v>0</v>
      </c>
      <c r="Q46" s="8">
        <v>362</v>
      </c>
      <c r="R46" s="3" t="s">
        <v>102</v>
      </c>
      <c r="S46" s="3" t="s">
        <v>103</v>
      </c>
      <c r="T46" s="3" t="s">
        <v>103</v>
      </c>
      <c r="U46" s="3" t="s">
        <v>102</v>
      </c>
      <c r="V46" s="3" t="s">
        <v>103</v>
      </c>
      <c r="W46" s="3" t="s">
        <v>233</v>
      </c>
      <c r="X46" s="3" t="s">
        <v>232</v>
      </c>
      <c r="Y46" s="9">
        <v>46051</v>
      </c>
      <c r="Z46" s="9">
        <v>46052</v>
      </c>
      <c r="AA46" s="3">
        <v>39</v>
      </c>
      <c r="AB46" s="3">
        <v>362</v>
      </c>
      <c r="AC46" s="3">
        <v>0</v>
      </c>
      <c r="AD46" s="9">
        <v>46058</v>
      </c>
      <c r="AE46" s="13" t="str">
        <f>HYPERLINK("https://ieeg-my.sharepoint.com/:b:/g/personal/transparencia_ieeg_org_mx/IQDTPvOHvU8_Q5y8dQEDwJ8NARLRM1k0cn167Cz0FCMAFEY?e=b4XyXt")</f>
        <v>https://ieeg-my.sharepoint.com/:b:/g/personal/transparencia_ieeg_org_mx/IQDTPvOHvU8_Q5y8dQEDwJ8NARLRM1k0cn167Cz0FCMAFEY?e=b4XyXt</v>
      </c>
      <c r="AF46" s="3">
        <v>39</v>
      </c>
      <c r="AG46" s="5" t="s">
        <v>105</v>
      </c>
      <c r="AH46" s="3" t="s">
        <v>106</v>
      </c>
      <c r="AI46" s="4">
        <v>46118</v>
      </c>
      <c r="AJ46" s="7" t="s">
        <v>538</v>
      </c>
    </row>
    <row r="47" spans="1:36" x14ac:dyDescent="0.25">
      <c r="A47" s="3">
        <v>2026</v>
      </c>
      <c r="B47" s="4">
        <v>46023</v>
      </c>
      <c r="C47" s="4">
        <v>46112</v>
      </c>
      <c r="D47" t="s">
        <v>90</v>
      </c>
      <c r="E47" s="3" t="s">
        <v>169</v>
      </c>
      <c r="F47" s="3" t="s">
        <v>184</v>
      </c>
      <c r="G47" s="3" t="s">
        <v>184</v>
      </c>
      <c r="H47" s="3" t="s">
        <v>106</v>
      </c>
      <c r="I47" s="3" t="s">
        <v>234</v>
      </c>
      <c r="J47" s="3" t="s">
        <v>235</v>
      </c>
      <c r="K47" s="3" t="s">
        <v>236</v>
      </c>
      <c r="L47" t="s">
        <v>116</v>
      </c>
      <c r="M47" t="s">
        <v>99</v>
      </c>
      <c r="N47" s="3" t="s">
        <v>237</v>
      </c>
      <c r="O47" t="s">
        <v>101</v>
      </c>
      <c r="P47" s="8">
        <v>0</v>
      </c>
      <c r="Q47" s="8">
        <v>181</v>
      </c>
      <c r="R47" s="3" t="s">
        <v>102</v>
      </c>
      <c r="S47" s="3" t="s">
        <v>103</v>
      </c>
      <c r="T47" s="3" t="s">
        <v>103</v>
      </c>
      <c r="U47" s="3" t="s">
        <v>102</v>
      </c>
      <c r="V47" s="3" t="s">
        <v>103</v>
      </c>
      <c r="W47" s="3" t="s">
        <v>140</v>
      </c>
      <c r="X47" s="3" t="s">
        <v>237</v>
      </c>
      <c r="Y47" s="9">
        <v>46062</v>
      </c>
      <c r="Z47" s="9">
        <v>46062</v>
      </c>
      <c r="AA47" s="3">
        <v>40</v>
      </c>
      <c r="AB47" s="3">
        <v>181</v>
      </c>
      <c r="AC47" s="3">
        <v>0</v>
      </c>
      <c r="AD47" s="9">
        <v>46062</v>
      </c>
      <c r="AE47" s="13" t="str">
        <f>HYPERLINK("https://ieeg-my.sharepoint.com/:b:/g/personal/transparencia_ieeg_org_mx/IQAyCv2N3GhcR4ivid_JovGtAUCPaePjo88G79LqazitlHQ?e=H7g5q8")</f>
        <v>https://ieeg-my.sharepoint.com/:b:/g/personal/transparencia_ieeg_org_mx/IQAyCv2N3GhcR4ivid_JovGtAUCPaePjo88G79LqazitlHQ?e=H7g5q8</v>
      </c>
      <c r="AF47" s="3">
        <v>40</v>
      </c>
      <c r="AG47" s="5" t="s">
        <v>105</v>
      </c>
      <c r="AH47" s="3" t="s">
        <v>106</v>
      </c>
      <c r="AI47" s="4">
        <v>46118</v>
      </c>
      <c r="AJ47" s="7" t="s">
        <v>538</v>
      </c>
    </row>
    <row r="48" spans="1:36" x14ac:dyDescent="0.25">
      <c r="A48" s="3">
        <v>2026</v>
      </c>
      <c r="B48" s="4">
        <v>46023</v>
      </c>
      <c r="C48" s="4">
        <v>46112</v>
      </c>
      <c r="D48" t="s">
        <v>90</v>
      </c>
      <c r="E48" s="3" t="s">
        <v>169</v>
      </c>
      <c r="F48" s="3" t="s">
        <v>184</v>
      </c>
      <c r="G48" s="3" t="s">
        <v>184</v>
      </c>
      <c r="H48" s="3" t="s">
        <v>106</v>
      </c>
      <c r="I48" s="3" t="s">
        <v>185</v>
      </c>
      <c r="J48" s="3" t="s">
        <v>186</v>
      </c>
      <c r="K48" s="3" t="s">
        <v>96</v>
      </c>
      <c r="L48" t="s">
        <v>116</v>
      </c>
      <c r="M48" t="s">
        <v>99</v>
      </c>
      <c r="N48" s="3" t="s">
        <v>238</v>
      </c>
      <c r="O48" t="s">
        <v>101</v>
      </c>
      <c r="P48" s="8">
        <v>0</v>
      </c>
      <c r="Q48" s="8">
        <v>362</v>
      </c>
      <c r="R48" s="3" t="s">
        <v>102</v>
      </c>
      <c r="S48" s="3" t="s">
        <v>103</v>
      </c>
      <c r="T48" s="3" t="s">
        <v>103</v>
      </c>
      <c r="U48" s="3" t="s">
        <v>102</v>
      </c>
      <c r="V48" s="3" t="s">
        <v>103</v>
      </c>
      <c r="W48" s="3" t="s">
        <v>239</v>
      </c>
      <c r="X48" s="3" t="s">
        <v>238</v>
      </c>
      <c r="Y48" s="9">
        <v>46049</v>
      </c>
      <c r="Z48" s="9">
        <v>46050</v>
      </c>
      <c r="AA48" s="3">
        <v>41</v>
      </c>
      <c r="AB48" s="3">
        <v>362</v>
      </c>
      <c r="AC48" s="3">
        <v>0</v>
      </c>
      <c r="AD48" s="9">
        <v>46051</v>
      </c>
      <c r="AE48" s="13" t="str">
        <f>HYPERLINK("https://ieeg-my.sharepoint.com/:b:/g/personal/transparencia_ieeg_org_mx/IQAXoIU0g_exQK2PmJcZEhN5AZWB9ytEFqtB0ixDgNj0lec?e=NPP5zx")</f>
        <v>https://ieeg-my.sharepoint.com/:b:/g/personal/transparencia_ieeg_org_mx/IQAXoIU0g_exQK2PmJcZEhN5AZWB9ytEFqtB0ixDgNj0lec?e=NPP5zx</v>
      </c>
      <c r="AF48" s="3">
        <v>41</v>
      </c>
      <c r="AG48" s="5" t="s">
        <v>105</v>
      </c>
      <c r="AH48" s="3" t="s">
        <v>106</v>
      </c>
      <c r="AI48" s="4">
        <v>46118</v>
      </c>
      <c r="AJ48" s="7" t="s">
        <v>538</v>
      </c>
    </row>
    <row r="49" spans="1:36" x14ac:dyDescent="0.25">
      <c r="A49" s="3">
        <v>2026</v>
      </c>
      <c r="B49" s="4">
        <v>46023</v>
      </c>
      <c r="C49" s="4">
        <v>46112</v>
      </c>
      <c r="D49" t="s">
        <v>90</v>
      </c>
      <c r="E49" s="3" t="s">
        <v>169</v>
      </c>
      <c r="F49" s="3" t="s">
        <v>184</v>
      </c>
      <c r="G49" s="3" t="s">
        <v>184</v>
      </c>
      <c r="H49" s="3" t="s">
        <v>106</v>
      </c>
      <c r="I49" s="3" t="s">
        <v>188</v>
      </c>
      <c r="J49" s="3" t="s">
        <v>189</v>
      </c>
      <c r="K49" s="3" t="s">
        <v>152</v>
      </c>
      <c r="L49" t="s">
        <v>116</v>
      </c>
      <c r="M49" t="s">
        <v>99</v>
      </c>
      <c r="N49" s="3" t="s">
        <v>240</v>
      </c>
      <c r="O49" t="s">
        <v>101</v>
      </c>
      <c r="P49" s="8">
        <v>0</v>
      </c>
      <c r="Q49" s="8">
        <v>181</v>
      </c>
      <c r="R49" s="3" t="s">
        <v>102</v>
      </c>
      <c r="S49" s="3" t="s">
        <v>103</v>
      </c>
      <c r="T49" s="3" t="s">
        <v>103</v>
      </c>
      <c r="U49" s="3" t="s">
        <v>102</v>
      </c>
      <c r="V49" s="3" t="s">
        <v>103</v>
      </c>
      <c r="W49" s="3" t="s">
        <v>223</v>
      </c>
      <c r="X49" s="3" t="s">
        <v>240</v>
      </c>
      <c r="Y49" s="9">
        <v>46049</v>
      </c>
      <c r="Z49" s="9">
        <v>46049</v>
      </c>
      <c r="AA49" s="3">
        <v>42</v>
      </c>
      <c r="AB49" s="3">
        <v>181</v>
      </c>
      <c r="AC49" s="3">
        <v>0</v>
      </c>
      <c r="AD49" s="9">
        <v>46052</v>
      </c>
      <c r="AE49" s="13" t="str">
        <f>HYPERLINK("https://ieeg-my.sharepoint.com/:b:/g/personal/transparencia_ieeg_org_mx/IQDeorTqu3r0SaK9W6DX9dX7AVWS0HUqpYZyD4lzpdeTRCg?e=Cudmbt")</f>
        <v>https://ieeg-my.sharepoint.com/:b:/g/personal/transparencia_ieeg_org_mx/IQDeorTqu3r0SaK9W6DX9dX7AVWS0HUqpYZyD4lzpdeTRCg?e=Cudmbt</v>
      </c>
      <c r="AF49" s="3">
        <v>42</v>
      </c>
      <c r="AG49" s="5" t="s">
        <v>105</v>
      </c>
      <c r="AH49" s="3" t="s">
        <v>106</v>
      </c>
      <c r="AI49" s="4">
        <v>46118</v>
      </c>
      <c r="AJ49" s="7" t="s">
        <v>538</v>
      </c>
    </row>
    <row r="50" spans="1:36" x14ac:dyDescent="0.25">
      <c r="A50" s="3">
        <v>2026</v>
      </c>
      <c r="B50" s="4">
        <v>46023</v>
      </c>
      <c r="C50" s="4">
        <v>46112</v>
      </c>
      <c r="D50" t="s">
        <v>90</v>
      </c>
      <c r="E50" s="3" t="s">
        <v>169</v>
      </c>
      <c r="F50" s="3" t="s">
        <v>184</v>
      </c>
      <c r="G50" s="3" t="s">
        <v>184</v>
      </c>
      <c r="H50" s="3" t="s">
        <v>106</v>
      </c>
      <c r="I50" s="3" t="s">
        <v>234</v>
      </c>
      <c r="J50" s="3" t="s">
        <v>235</v>
      </c>
      <c r="K50" s="3" t="s">
        <v>236</v>
      </c>
      <c r="L50" t="s">
        <v>116</v>
      </c>
      <c r="M50" t="s">
        <v>99</v>
      </c>
      <c r="N50" s="3" t="s">
        <v>241</v>
      </c>
      <c r="O50" t="s">
        <v>101</v>
      </c>
      <c r="P50" s="8">
        <v>0</v>
      </c>
      <c r="Q50" s="8">
        <v>362</v>
      </c>
      <c r="R50" s="3" t="s">
        <v>102</v>
      </c>
      <c r="S50" s="3" t="s">
        <v>103</v>
      </c>
      <c r="T50" s="3" t="s">
        <v>103</v>
      </c>
      <c r="U50" s="3" t="s">
        <v>102</v>
      </c>
      <c r="V50" s="3" t="s">
        <v>103</v>
      </c>
      <c r="W50" s="3" t="s">
        <v>242</v>
      </c>
      <c r="X50" s="3" t="s">
        <v>241</v>
      </c>
      <c r="Y50" s="9">
        <v>46050</v>
      </c>
      <c r="Z50" s="9">
        <v>46051</v>
      </c>
      <c r="AA50" s="3">
        <v>43</v>
      </c>
      <c r="AB50" s="3">
        <v>362</v>
      </c>
      <c r="AC50" s="3">
        <v>0</v>
      </c>
      <c r="AD50" s="9">
        <v>46051</v>
      </c>
      <c r="AE50" s="13" t="str">
        <f>HYPERLINK("https://ieeg-my.sharepoint.com/:b:/g/personal/transparencia_ieeg_org_mx/IQBEb8BN106uRLqYK-4EeM_ZARJU-XkawRlLPUVGvkX4fSw?e=4f0Zma")</f>
        <v>https://ieeg-my.sharepoint.com/:b:/g/personal/transparencia_ieeg_org_mx/IQBEb8BN106uRLqYK-4EeM_ZARJU-XkawRlLPUVGvkX4fSw?e=4f0Zma</v>
      </c>
      <c r="AF50" s="3">
        <v>43</v>
      </c>
      <c r="AG50" s="5" t="s">
        <v>105</v>
      </c>
      <c r="AH50" s="3" t="s">
        <v>106</v>
      </c>
      <c r="AI50" s="4">
        <v>46118</v>
      </c>
      <c r="AJ50" s="7" t="s">
        <v>538</v>
      </c>
    </row>
    <row r="51" spans="1:36" x14ac:dyDescent="0.25">
      <c r="A51" s="3">
        <v>2026</v>
      </c>
      <c r="B51" s="4">
        <v>46023</v>
      </c>
      <c r="C51" s="4">
        <v>46112</v>
      </c>
      <c r="D51" t="s">
        <v>90</v>
      </c>
      <c r="E51" s="3" t="s">
        <v>169</v>
      </c>
      <c r="F51" s="3" t="s">
        <v>243</v>
      </c>
      <c r="G51" s="3" t="s">
        <v>243</v>
      </c>
      <c r="H51" s="3" t="s">
        <v>171</v>
      </c>
      <c r="I51" s="3" t="s">
        <v>244</v>
      </c>
      <c r="J51" s="3" t="s">
        <v>245</v>
      </c>
      <c r="K51" s="3" t="s">
        <v>246</v>
      </c>
      <c r="L51" t="s">
        <v>98</v>
      </c>
      <c r="M51" t="s">
        <v>99</v>
      </c>
      <c r="N51" s="3" t="s">
        <v>175</v>
      </c>
      <c r="O51" t="s">
        <v>101</v>
      </c>
      <c r="P51" s="8">
        <v>0</v>
      </c>
      <c r="Q51" s="8">
        <v>362</v>
      </c>
      <c r="R51" s="3" t="s">
        <v>102</v>
      </c>
      <c r="S51" s="3" t="s">
        <v>103</v>
      </c>
      <c r="T51" s="3" t="s">
        <v>103</v>
      </c>
      <c r="U51" s="3" t="s">
        <v>102</v>
      </c>
      <c r="V51" s="3" t="s">
        <v>103</v>
      </c>
      <c r="W51" s="3" t="s">
        <v>163</v>
      </c>
      <c r="X51" s="3" t="s">
        <v>175</v>
      </c>
      <c r="Y51" s="9">
        <v>46044</v>
      </c>
      <c r="Z51" s="9">
        <v>46045</v>
      </c>
      <c r="AA51" s="3">
        <v>44</v>
      </c>
      <c r="AB51" s="3">
        <v>362</v>
      </c>
      <c r="AC51" s="3">
        <v>0</v>
      </c>
      <c r="AD51" s="9">
        <v>46050</v>
      </c>
      <c r="AE51" s="13" t="str">
        <f>HYPERLINK("https://ieeg-my.sharepoint.com/:b:/g/personal/transparencia_ieeg_org_mx/IQA629XL35r1SpcN9K7zQRDHAWCaURB7wOzCTP3dwxD2l6Q?e=am2vuD")</f>
        <v>https://ieeg-my.sharepoint.com/:b:/g/personal/transparencia_ieeg_org_mx/IQA629XL35r1SpcN9K7zQRDHAWCaURB7wOzCTP3dwxD2l6Q?e=am2vuD</v>
      </c>
      <c r="AF51" s="3">
        <v>44</v>
      </c>
      <c r="AG51" s="5" t="s">
        <v>105</v>
      </c>
      <c r="AH51" s="3" t="s">
        <v>106</v>
      </c>
      <c r="AI51" s="4">
        <v>46118</v>
      </c>
      <c r="AJ51" s="7" t="s">
        <v>538</v>
      </c>
    </row>
    <row r="52" spans="1:36" x14ac:dyDescent="0.25">
      <c r="A52" s="3">
        <v>2026</v>
      </c>
      <c r="B52" s="4">
        <v>46023</v>
      </c>
      <c r="C52" s="4">
        <v>46112</v>
      </c>
      <c r="D52" t="s">
        <v>90</v>
      </c>
      <c r="E52" s="3" t="s">
        <v>169</v>
      </c>
      <c r="F52" s="3" t="s">
        <v>170</v>
      </c>
      <c r="G52" s="3" t="s">
        <v>170</v>
      </c>
      <c r="H52" s="3" t="s">
        <v>171</v>
      </c>
      <c r="I52" s="3" t="s">
        <v>172</v>
      </c>
      <c r="J52" s="3" t="s">
        <v>173</v>
      </c>
      <c r="K52" s="3" t="s">
        <v>174</v>
      </c>
      <c r="L52" t="s">
        <v>116</v>
      </c>
      <c r="M52" t="s">
        <v>99</v>
      </c>
      <c r="N52" s="3" t="s">
        <v>175</v>
      </c>
      <c r="O52" t="s">
        <v>101</v>
      </c>
      <c r="P52" s="8">
        <v>0</v>
      </c>
      <c r="Q52" s="8">
        <v>724</v>
      </c>
      <c r="R52" s="3" t="s">
        <v>102</v>
      </c>
      <c r="S52" s="3" t="s">
        <v>103</v>
      </c>
      <c r="T52" s="3" t="s">
        <v>103</v>
      </c>
      <c r="U52" s="3" t="s">
        <v>102</v>
      </c>
      <c r="V52" s="3" t="s">
        <v>103</v>
      </c>
      <c r="W52" s="3" t="s">
        <v>191</v>
      </c>
      <c r="X52" s="3" t="s">
        <v>175</v>
      </c>
      <c r="Y52" s="9">
        <v>46042</v>
      </c>
      <c r="Z52" s="9">
        <v>46045</v>
      </c>
      <c r="AA52" s="3">
        <v>45</v>
      </c>
      <c r="AB52" s="3">
        <v>724</v>
      </c>
      <c r="AC52" s="3">
        <v>0</v>
      </c>
      <c r="AD52" s="9">
        <v>46050</v>
      </c>
      <c r="AE52" s="13" t="str">
        <f>HYPERLINK("https://ieeg-my.sharepoint.com/:b:/g/personal/transparencia_ieeg_org_mx/IQAiHBLazNZUSI9g3At5nlT4AcvoB_D5W3tSkvYBvT3apaA?e=CmanOg")</f>
        <v>https://ieeg-my.sharepoint.com/:b:/g/personal/transparencia_ieeg_org_mx/IQAiHBLazNZUSI9g3At5nlT4AcvoB_D5W3tSkvYBvT3apaA?e=CmanOg</v>
      </c>
      <c r="AF52" s="3">
        <v>45</v>
      </c>
      <c r="AG52" s="5" t="s">
        <v>105</v>
      </c>
      <c r="AH52" s="3" t="s">
        <v>106</v>
      </c>
      <c r="AI52" s="4">
        <v>46118</v>
      </c>
      <c r="AJ52" s="7" t="s">
        <v>538</v>
      </c>
    </row>
    <row r="53" spans="1:36" x14ac:dyDescent="0.25">
      <c r="A53" s="3">
        <v>2026</v>
      </c>
      <c r="B53" s="4">
        <v>46023</v>
      </c>
      <c r="C53" s="4">
        <v>46112</v>
      </c>
      <c r="D53" t="s">
        <v>90</v>
      </c>
      <c r="E53" s="3" t="s">
        <v>169</v>
      </c>
      <c r="F53" s="3" t="s">
        <v>170</v>
      </c>
      <c r="G53" s="3" t="s">
        <v>170</v>
      </c>
      <c r="H53" s="3" t="s">
        <v>171</v>
      </c>
      <c r="I53" s="3" t="s">
        <v>194</v>
      </c>
      <c r="J53" s="3" t="s">
        <v>195</v>
      </c>
      <c r="K53" s="3" t="s">
        <v>196</v>
      </c>
      <c r="L53" t="s">
        <v>116</v>
      </c>
      <c r="M53" t="s">
        <v>99</v>
      </c>
      <c r="N53" s="3" t="s">
        <v>175</v>
      </c>
      <c r="O53" t="s">
        <v>101</v>
      </c>
      <c r="P53" s="8">
        <v>0</v>
      </c>
      <c r="Q53" s="8">
        <v>543</v>
      </c>
      <c r="R53" s="3" t="s">
        <v>102</v>
      </c>
      <c r="S53" s="3" t="s">
        <v>103</v>
      </c>
      <c r="T53" s="3" t="s">
        <v>103</v>
      </c>
      <c r="U53" s="3" t="s">
        <v>102</v>
      </c>
      <c r="V53" s="3" t="s">
        <v>103</v>
      </c>
      <c r="W53" s="3" t="s">
        <v>224</v>
      </c>
      <c r="X53" s="3" t="s">
        <v>175</v>
      </c>
      <c r="Y53" s="9">
        <v>46041</v>
      </c>
      <c r="Z53" s="9">
        <v>46045</v>
      </c>
      <c r="AA53" s="3">
        <v>46</v>
      </c>
      <c r="AB53" s="3">
        <v>543</v>
      </c>
      <c r="AC53" s="3">
        <v>0</v>
      </c>
      <c r="AD53" s="9">
        <v>46050</v>
      </c>
      <c r="AE53" s="13" t="str">
        <f>HYPERLINK("https://ieeg-my.sharepoint.com/:b:/g/personal/transparencia_ieeg_org_mx/IQCtCRivqjOsR73ycyG2FAKFAaBTcYXeUhITGhJ55BzeTwo?e=fpiJK7")</f>
        <v>https://ieeg-my.sharepoint.com/:b:/g/personal/transparencia_ieeg_org_mx/IQCtCRivqjOsR73ycyG2FAKFAaBTcYXeUhITGhJ55BzeTwo?e=fpiJK7</v>
      </c>
      <c r="AF53" s="3">
        <v>46</v>
      </c>
      <c r="AG53" s="5" t="s">
        <v>105</v>
      </c>
      <c r="AH53" s="3" t="s">
        <v>106</v>
      </c>
      <c r="AI53" s="4">
        <v>46118</v>
      </c>
      <c r="AJ53" s="7" t="s">
        <v>538</v>
      </c>
    </row>
    <row r="54" spans="1:36" x14ac:dyDescent="0.25">
      <c r="A54" s="3">
        <v>2026</v>
      </c>
      <c r="B54" s="4">
        <v>46023</v>
      </c>
      <c r="C54" s="4">
        <v>46112</v>
      </c>
      <c r="D54" t="s">
        <v>90</v>
      </c>
      <c r="E54" s="3" t="s">
        <v>91</v>
      </c>
      <c r="F54" s="3" t="s">
        <v>164</v>
      </c>
      <c r="G54" s="3" t="s">
        <v>165</v>
      </c>
      <c r="H54" s="3" t="s">
        <v>247</v>
      </c>
      <c r="I54" s="3" t="s">
        <v>248</v>
      </c>
      <c r="J54" s="3" t="s">
        <v>249</v>
      </c>
      <c r="K54" s="3" t="s">
        <v>250</v>
      </c>
      <c r="L54" t="s">
        <v>116</v>
      </c>
      <c r="M54" t="s">
        <v>99</v>
      </c>
      <c r="N54" s="3" t="s">
        <v>251</v>
      </c>
      <c r="O54" t="s">
        <v>101</v>
      </c>
      <c r="P54" s="8">
        <v>0</v>
      </c>
      <c r="Q54" s="8">
        <v>27</v>
      </c>
      <c r="R54" s="3" t="s">
        <v>102</v>
      </c>
      <c r="S54" s="3" t="s">
        <v>103</v>
      </c>
      <c r="T54" s="3" t="s">
        <v>103</v>
      </c>
      <c r="U54" s="3" t="s">
        <v>102</v>
      </c>
      <c r="V54" s="3" t="s">
        <v>103</v>
      </c>
      <c r="W54" s="3" t="s">
        <v>103</v>
      </c>
      <c r="X54" s="3" t="s">
        <v>251</v>
      </c>
      <c r="Y54" s="9">
        <v>46043</v>
      </c>
      <c r="Z54" s="9">
        <v>46043</v>
      </c>
      <c r="AA54" s="3">
        <v>47</v>
      </c>
      <c r="AB54" s="3">
        <v>27</v>
      </c>
      <c r="AC54" s="3">
        <v>0</v>
      </c>
      <c r="AD54" s="9">
        <v>46052</v>
      </c>
      <c r="AE54" s="3"/>
      <c r="AF54" s="3">
        <v>47</v>
      </c>
      <c r="AG54" s="5" t="s">
        <v>105</v>
      </c>
      <c r="AH54" s="3" t="s">
        <v>106</v>
      </c>
      <c r="AI54" s="4">
        <v>46118</v>
      </c>
      <c r="AJ54" s="7" t="s">
        <v>538</v>
      </c>
    </row>
    <row r="55" spans="1:36" x14ac:dyDescent="0.25">
      <c r="A55" s="3">
        <v>2026</v>
      </c>
      <c r="B55" s="4">
        <v>46023</v>
      </c>
      <c r="C55" s="4">
        <v>46112</v>
      </c>
      <c r="D55" t="s">
        <v>90</v>
      </c>
      <c r="E55" s="3" t="s">
        <v>91</v>
      </c>
      <c r="F55" s="3" t="s">
        <v>164</v>
      </c>
      <c r="G55" s="3" t="s">
        <v>165</v>
      </c>
      <c r="H55" s="3" t="s">
        <v>252</v>
      </c>
      <c r="I55" s="3" t="s">
        <v>253</v>
      </c>
      <c r="J55" s="3" t="s">
        <v>254</v>
      </c>
      <c r="K55" s="3" t="s">
        <v>255</v>
      </c>
      <c r="L55" t="s">
        <v>116</v>
      </c>
      <c r="M55" t="s">
        <v>99</v>
      </c>
      <c r="N55" s="3" t="s">
        <v>256</v>
      </c>
      <c r="O55" t="s">
        <v>101</v>
      </c>
      <c r="P55" s="8">
        <v>0</v>
      </c>
      <c r="Q55" s="8">
        <v>15</v>
      </c>
      <c r="R55" s="3" t="s">
        <v>102</v>
      </c>
      <c r="S55" s="3" t="s">
        <v>103</v>
      </c>
      <c r="T55" s="3" t="s">
        <v>223</v>
      </c>
      <c r="U55" s="3" t="s">
        <v>102</v>
      </c>
      <c r="V55" s="3" t="s">
        <v>103</v>
      </c>
      <c r="W55" s="3" t="s">
        <v>103</v>
      </c>
      <c r="X55" s="3" t="s">
        <v>256</v>
      </c>
      <c r="Y55" s="9">
        <v>46050</v>
      </c>
      <c r="Z55" s="9">
        <v>46050</v>
      </c>
      <c r="AA55" s="3">
        <v>48</v>
      </c>
      <c r="AB55" s="3">
        <v>15</v>
      </c>
      <c r="AC55" s="3">
        <v>0</v>
      </c>
      <c r="AD55" s="9">
        <v>46062</v>
      </c>
      <c r="AE55" s="3"/>
      <c r="AF55" s="3">
        <v>48</v>
      </c>
      <c r="AG55" s="5" t="s">
        <v>105</v>
      </c>
      <c r="AH55" s="3" t="s">
        <v>106</v>
      </c>
      <c r="AI55" s="4">
        <v>46118</v>
      </c>
      <c r="AJ55" s="7" t="s">
        <v>538</v>
      </c>
    </row>
    <row r="56" spans="1:36" x14ac:dyDescent="0.25">
      <c r="A56" s="3">
        <v>2026</v>
      </c>
      <c r="B56" s="4">
        <v>46023</v>
      </c>
      <c r="C56" s="4">
        <v>46112</v>
      </c>
      <c r="D56" t="s">
        <v>90</v>
      </c>
      <c r="E56" s="3" t="s">
        <v>91</v>
      </c>
      <c r="F56" s="3" t="s">
        <v>164</v>
      </c>
      <c r="G56" s="3" t="s">
        <v>165</v>
      </c>
      <c r="H56" s="3" t="s">
        <v>252</v>
      </c>
      <c r="I56" s="3" t="s">
        <v>253</v>
      </c>
      <c r="J56" s="3" t="s">
        <v>254</v>
      </c>
      <c r="K56" s="3" t="s">
        <v>255</v>
      </c>
      <c r="L56" t="s">
        <v>116</v>
      </c>
      <c r="M56" t="s">
        <v>99</v>
      </c>
      <c r="N56" s="3" t="s">
        <v>256</v>
      </c>
      <c r="O56" t="s">
        <v>101</v>
      </c>
      <c r="P56" s="8">
        <v>0</v>
      </c>
      <c r="Q56" s="8">
        <v>181</v>
      </c>
      <c r="R56" s="3" t="s">
        <v>102</v>
      </c>
      <c r="S56" s="3" t="s">
        <v>103</v>
      </c>
      <c r="T56" s="3" t="s">
        <v>223</v>
      </c>
      <c r="U56" s="3" t="s">
        <v>102</v>
      </c>
      <c r="V56" s="3" t="s">
        <v>103</v>
      </c>
      <c r="W56" s="3" t="s">
        <v>103</v>
      </c>
      <c r="X56" s="3" t="s">
        <v>256</v>
      </c>
      <c r="Y56" s="9">
        <v>46050</v>
      </c>
      <c r="Z56" s="9">
        <v>46050</v>
      </c>
      <c r="AA56" s="3">
        <v>49</v>
      </c>
      <c r="AB56" s="3">
        <v>181</v>
      </c>
      <c r="AC56" s="3">
        <v>0</v>
      </c>
      <c r="AD56" s="9">
        <v>46062</v>
      </c>
      <c r="AE56" s="13" t="str">
        <f>HYPERLINK("https://ieeg-my.sharepoint.com/:b:/g/personal/transparencia_ieeg_org_mx/IQC-tX5MGEmZSYnimZSsMTuNAZbaPIYspswz7I7AEHF5ke4?e=wd15pn")</f>
        <v>https://ieeg-my.sharepoint.com/:b:/g/personal/transparencia_ieeg_org_mx/IQC-tX5MGEmZSYnimZSsMTuNAZbaPIYspswz7I7AEHF5ke4?e=wd15pn</v>
      </c>
      <c r="AF56" s="3">
        <v>49</v>
      </c>
      <c r="AG56" s="5" t="s">
        <v>105</v>
      </c>
      <c r="AH56" s="3" t="s">
        <v>106</v>
      </c>
      <c r="AI56" s="4">
        <v>46118</v>
      </c>
      <c r="AJ56" s="7" t="s">
        <v>538</v>
      </c>
    </row>
    <row r="57" spans="1:36" x14ac:dyDescent="0.25">
      <c r="A57" s="3">
        <v>2026</v>
      </c>
      <c r="B57" s="4">
        <v>46023</v>
      </c>
      <c r="C57" s="4">
        <v>46112</v>
      </c>
      <c r="D57" t="s">
        <v>90</v>
      </c>
      <c r="E57" s="3" t="s">
        <v>91</v>
      </c>
      <c r="F57" s="3" t="s">
        <v>125</v>
      </c>
      <c r="G57" s="3" t="s">
        <v>165</v>
      </c>
      <c r="H57" s="3" t="s">
        <v>257</v>
      </c>
      <c r="I57" s="3" t="s">
        <v>258</v>
      </c>
      <c r="J57" s="3" t="s">
        <v>259</v>
      </c>
      <c r="K57" s="3" t="s">
        <v>260</v>
      </c>
      <c r="L57" t="s">
        <v>116</v>
      </c>
      <c r="M57" t="s">
        <v>99</v>
      </c>
      <c r="N57" s="3" t="s">
        <v>261</v>
      </c>
      <c r="O57" t="s">
        <v>101</v>
      </c>
      <c r="P57" s="8">
        <v>1</v>
      </c>
      <c r="Q57" s="8">
        <v>423.43</v>
      </c>
      <c r="R57" s="3" t="s">
        <v>102</v>
      </c>
      <c r="S57" s="3" t="s">
        <v>103</v>
      </c>
      <c r="T57" s="3" t="s">
        <v>262</v>
      </c>
      <c r="U57" s="3" t="s">
        <v>102</v>
      </c>
      <c r="V57" s="3" t="s">
        <v>103</v>
      </c>
      <c r="W57" s="3" t="s">
        <v>148</v>
      </c>
      <c r="X57" s="3" t="s">
        <v>261</v>
      </c>
      <c r="Y57" s="9">
        <v>46043</v>
      </c>
      <c r="Z57" s="9">
        <v>46043</v>
      </c>
      <c r="AA57" s="3">
        <v>50</v>
      </c>
      <c r="AB57" s="3">
        <v>423.43</v>
      </c>
      <c r="AC57" s="3">
        <v>0</v>
      </c>
      <c r="AD57" s="9">
        <v>46062</v>
      </c>
      <c r="AE57" s="13" t="str">
        <f>HYPERLINK("https://ieeg-my.sharepoint.com/:b:/g/personal/transparencia_ieeg_org_mx/IQCywM3jP3fgR4w0PIAiwcBsAbSzvp0g3xaxaj1KS9HuxB8?e=tgW0fE")</f>
        <v>https://ieeg-my.sharepoint.com/:b:/g/personal/transparencia_ieeg_org_mx/IQCywM3jP3fgR4w0PIAiwcBsAbSzvp0g3xaxaj1KS9HuxB8?e=tgW0fE</v>
      </c>
      <c r="AF57" s="3">
        <v>50</v>
      </c>
      <c r="AG57" s="5" t="s">
        <v>105</v>
      </c>
      <c r="AH57" s="3" t="s">
        <v>106</v>
      </c>
      <c r="AI57" s="4">
        <v>46118</v>
      </c>
      <c r="AJ57" s="7" t="s">
        <v>538</v>
      </c>
    </row>
    <row r="58" spans="1:36" x14ac:dyDescent="0.25">
      <c r="A58" s="3">
        <v>2026</v>
      </c>
      <c r="B58" s="4">
        <v>46023</v>
      </c>
      <c r="C58" s="4">
        <v>46112</v>
      </c>
      <c r="D58" t="s">
        <v>90</v>
      </c>
      <c r="E58" s="3" t="s">
        <v>91</v>
      </c>
      <c r="F58" s="3" t="s">
        <v>125</v>
      </c>
      <c r="G58" s="3" t="s">
        <v>165</v>
      </c>
      <c r="H58" s="3" t="s">
        <v>257</v>
      </c>
      <c r="I58" s="3" t="s">
        <v>258</v>
      </c>
      <c r="J58" s="3" t="s">
        <v>259</v>
      </c>
      <c r="K58" s="3" t="s">
        <v>260</v>
      </c>
      <c r="L58" t="s">
        <v>116</v>
      </c>
      <c r="M58" t="s">
        <v>99</v>
      </c>
      <c r="N58" s="3" t="s">
        <v>261</v>
      </c>
      <c r="O58" t="s">
        <v>101</v>
      </c>
      <c r="P58" s="8">
        <v>1</v>
      </c>
      <c r="Q58" s="8">
        <v>236</v>
      </c>
      <c r="R58" s="3" t="s">
        <v>102</v>
      </c>
      <c r="S58" s="3" t="s">
        <v>103</v>
      </c>
      <c r="T58" s="3" t="s">
        <v>262</v>
      </c>
      <c r="U58" s="3" t="s">
        <v>102</v>
      </c>
      <c r="V58" s="3" t="s">
        <v>103</v>
      </c>
      <c r="W58" s="3" t="s">
        <v>148</v>
      </c>
      <c r="X58" s="3" t="s">
        <v>261</v>
      </c>
      <c r="Y58" s="9">
        <v>46043</v>
      </c>
      <c r="Z58" s="9">
        <v>46043</v>
      </c>
      <c r="AA58" s="3">
        <v>51</v>
      </c>
      <c r="AB58" s="3">
        <v>236</v>
      </c>
      <c r="AC58" s="3">
        <v>0</v>
      </c>
      <c r="AD58" s="9">
        <v>46062</v>
      </c>
      <c r="AE58" s="3"/>
      <c r="AF58" s="3">
        <v>51</v>
      </c>
      <c r="AG58" s="5" t="s">
        <v>105</v>
      </c>
      <c r="AH58" s="3" t="s">
        <v>106</v>
      </c>
      <c r="AI58" s="4">
        <v>46118</v>
      </c>
      <c r="AJ58" s="7" t="s">
        <v>538</v>
      </c>
    </row>
    <row r="59" spans="1:36" x14ac:dyDescent="0.25">
      <c r="A59" s="3">
        <v>2026</v>
      </c>
      <c r="B59" s="4">
        <v>46023</v>
      </c>
      <c r="C59" s="4">
        <v>46112</v>
      </c>
      <c r="D59" t="s">
        <v>90</v>
      </c>
      <c r="E59" s="3" t="s">
        <v>107</v>
      </c>
      <c r="F59" s="3" t="s">
        <v>213</v>
      </c>
      <c r="G59" s="3" t="s">
        <v>214</v>
      </c>
      <c r="H59" s="3" t="s">
        <v>215</v>
      </c>
      <c r="I59" s="3" t="s">
        <v>263</v>
      </c>
      <c r="J59" s="3" t="s">
        <v>97</v>
      </c>
      <c r="K59" s="3" t="s">
        <v>264</v>
      </c>
      <c r="L59" t="s">
        <v>98</v>
      </c>
      <c r="M59" t="s">
        <v>99</v>
      </c>
      <c r="N59" s="3" t="s">
        <v>265</v>
      </c>
      <c r="O59" t="s">
        <v>101</v>
      </c>
      <c r="P59" s="3">
        <v>1</v>
      </c>
      <c r="Q59" s="11">
        <v>1409.29</v>
      </c>
      <c r="R59" s="3" t="s">
        <v>102</v>
      </c>
      <c r="S59" s="3" t="s">
        <v>103</v>
      </c>
      <c r="T59" s="3" t="s">
        <v>103</v>
      </c>
      <c r="U59" s="3" t="s">
        <v>102</v>
      </c>
      <c r="V59" s="3" t="s">
        <v>102</v>
      </c>
      <c r="W59" s="3" t="s">
        <v>266</v>
      </c>
      <c r="X59" s="3" t="s">
        <v>265</v>
      </c>
      <c r="Y59" s="4">
        <v>46070</v>
      </c>
      <c r="Z59" s="4">
        <v>46071</v>
      </c>
      <c r="AA59" s="3">
        <v>52</v>
      </c>
      <c r="AB59" s="11">
        <v>1409.29</v>
      </c>
      <c r="AC59" s="3">
        <v>0</v>
      </c>
      <c r="AD59" s="4">
        <v>46078</v>
      </c>
      <c r="AE59" s="3"/>
      <c r="AF59" s="3">
        <v>52</v>
      </c>
      <c r="AG59" s="5" t="s">
        <v>105</v>
      </c>
      <c r="AH59" s="3" t="s">
        <v>106</v>
      </c>
      <c r="AI59" s="4">
        <v>46118</v>
      </c>
      <c r="AJ59" s="7" t="s">
        <v>543</v>
      </c>
    </row>
    <row r="60" spans="1:36" x14ac:dyDescent="0.25">
      <c r="A60" s="3">
        <v>2026</v>
      </c>
      <c r="B60" s="4">
        <v>46023</v>
      </c>
      <c r="C60" s="4">
        <v>46112</v>
      </c>
      <c r="D60" t="s">
        <v>90</v>
      </c>
      <c r="E60" s="3" t="s">
        <v>169</v>
      </c>
      <c r="F60" s="3" t="s">
        <v>184</v>
      </c>
      <c r="G60" s="3" t="s">
        <v>184</v>
      </c>
      <c r="H60" s="3" t="s">
        <v>267</v>
      </c>
      <c r="I60" s="3" t="s">
        <v>268</v>
      </c>
      <c r="J60" s="3" t="s">
        <v>269</v>
      </c>
      <c r="K60" s="3" t="s">
        <v>270</v>
      </c>
      <c r="L60" t="s">
        <v>116</v>
      </c>
      <c r="M60" t="s">
        <v>99</v>
      </c>
      <c r="N60" s="3" t="s">
        <v>271</v>
      </c>
      <c r="O60" t="s">
        <v>101</v>
      </c>
      <c r="P60" s="8">
        <v>0</v>
      </c>
      <c r="Q60" s="8">
        <v>174</v>
      </c>
      <c r="R60" s="3" t="s">
        <v>102</v>
      </c>
      <c r="S60" s="3" t="s">
        <v>103</v>
      </c>
      <c r="T60" s="3" t="s">
        <v>103</v>
      </c>
      <c r="U60" s="3" t="s">
        <v>102</v>
      </c>
      <c r="V60" s="3" t="s">
        <v>103</v>
      </c>
      <c r="W60" s="3" t="s">
        <v>140</v>
      </c>
      <c r="X60" s="3" t="s">
        <v>271</v>
      </c>
      <c r="Y60" s="9">
        <v>46050</v>
      </c>
      <c r="Z60" s="9">
        <v>46050</v>
      </c>
      <c r="AA60" s="3">
        <v>53</v>
      </c>
      <c r="AB60" s="3">
        <v>174</v>
      </c>
      <c r="AC60" s="3">
        <v>0</v>
      </c>
      <c r="AD60" s="9">
        <v>46065</v>
      </c>
      <c r="AE60" s="3"/>
      <c r="AF60" s="3">
        <v>53</v>
      </c>
      <c r="AG60" s="5" t="s">
        <v>105</v>
      </c>
      <c r="AH60" s="3" t="s">
        <v>106</v>
      </c>
      <c r="AI60" s="4">
        <v>46118</v>
      </c>
      <c r="AJ60" s="7" t="s">
        <v>538</v>
      </c>
    </row>
    <row r="61" spans="1:36" x14ac:dyDescent="0.25">
      <c r="A61" s="3">
        <v>2026</v>
      </c>
      <c r="B61" s="4">
        <v>46023</v>
      </c>
      <c r="C61" s="4">
        <v>46112</v>
      </c>
      <c r="D61" t="s">
        <v>90</v>
      </c>
      <c r="E61" s="3" t="s">
        <v>91</v>
      </c>
      <c r="F61" s="3" t="s">
        <v>131</v>
      </c>
      <c r="G61" s="3" t="s">
        <v>132</v>
      </c>
      <c r="H61" s="3" t="s">
        <v>94</v>
      </c>
      <c r="I61" s="3" t="s">
        <v>95</v>
      </c>
      <c r="J61" s="3" t="s">
        <v>96</v>
      </c>
      <c r="K61" s="3" t="s">
        <v>97</v>
      </c>
      <c r="L61" t="s">
        <v>98</v>
      </c>
      <c r="M61" t="s">
        <v>99</v>
      </c>
      <c r="N61" s="3" t="s">
        <v>100</v>
      </c>
      <c r="O61" t="s">
        <v>101</v>
      </c>
      <c r="P61" s="8">
        <v>0</v>
      </c>
      <c r="Q61" s="8">
        <v>408</v>
      </c>
      <c r="R61" s="3" t="s">
        <v>102</v>
      </c>
      <c r="S61" s="3" t="s">
        <v>103</v>
      </c>
      <c r="T61" s="3" t="s">
        <v>104</v>
      </c>
      <c r="U61" s="3" t="s">
        <v>102</v>
      </c>
      <c r="V61" s="3" t="s">
        <v>103</v>
      </c>
      <c r="W61" s="3" t="s">
        <v>103</v>
      </c>
      <c r="X61" s="3" t="s">
        <v>100</v>
      </c>
      <c r="Y61" s="9">
        <v>46052</v>
      </c>
      <c r="Z61" s="9">
        <v>46064</v>
      </c>
      <c r="AA61" s="3">
        <v>54</v>
      </c>
      <c r="AB61" s="3">
        <v>408</v>
      </c>
      <c r="AC61" s="3">
        <v>0</v>
      </c>
      <c r="AD61" s="9">
        <v>46066</v>
      </c>
      <c r="AE61" s="8"/>
      <c r="AF61" s="3">
        <v>54</v>
      </c>
      <c r="AG61" s="5" t="s">
        <v>105</v>
      </c>
      <c r="AH61" s="3" t="s">
        <v>106</v>
      </c>
      <c r="AI61" s="4">
        <v>46118</v>
      </c>
      <c r="AJ61" s="7" t="s">
        <v>538</v>
      </c>
    </row>
    <row r="62" spans="1:36" x14ac:dyDescent="0.25">
      <c r="A62" s="3">
        <v>2026</v>
      </c>
      <c r="B62" s="4">
        <v>46023</v>
      </c>
      <c r="C62" s="4">
        <v>46112</v>
      </c>
      <c r="D62" t="s">
        <v>90</v>
      </c>
      <c r="E62" s="3" t="s">
        <v>107</v>
      </c>
      <c r="F62" s="3" t="s">
        <v>108</v>
      </c>
      <c r="G62" s="3" t="s">
        <v>109</v>
      </c>
      <c r="H62" s="3" t="s">
        <v>94</v>
      </c>
      <c r="I62" s="3" t="s">
        <v>110</v>
      </c>
      <c r="J62" s="3" t="s">
        <v>111</v>
      </c>
      <c r="K62" s="3" t="s">
        <v>112</v>
      </c>
      <c r="L62" t="s">
        <v>98</v>
      </c>
      <c r="M62" t="s">
        <v>99</v>
      </c>
      <c r="N62" s="3" t="s">
        <v>272</v>
      </c>
      <c r="O62" t="s">
        <v>101</v>
      </c>
      <c r="P62" s="8">
        <v>0</v>
      </c>
      <c r="Q62" s="8">
        <v>756.8</v>
      </c>
      <c r="R62" s="3" t="s">
        <v>102</v>
      </c>
      <c r="S62" s="3" t="s">
        <v>103</v>
      </c>
      <c r="T62" s="3" t="s">
        <v>104</v>
      </c>
      <c r="U62" s="3" t="s">
        <v>102</v>
      </c>
      <c r="V62" s="3" t="s">
        <v>103</v>
      </c>
      <c r="W62" s="3" t="s">
        <v>103</v>
      </c>
      <c r="X62" s="3" t="s">
        <v>272</v>
      </c>
      <c r="Y62" s="9">
        <v>46052</v>
      </c>
      <c r="Z62" s="9">
        <v>46064</v>
      </c>
      <c r="AA62" s="3">
        <v>55</v>
      </c>
      <c r="AB62" s="3">
        <v>756.8</v>
      </c>
      <c r="AC62" s="3">
        <v>0</v>
      </c>
      <c r="AD62" s="9">
        <v>46094</v>
      </c>
      <c r="AE62" s="13" t="str">
        <f>HYPERLINK("https://ieeg-my.sharepoint.com/:b:/g/personal/transparencia_ieeg_org_mx/IQALSDdtVbJqRZ0NZtSkaV9wAV7QFBLH1TnJoUYCwsTzWCY?e=g6qv9j")</f>
        <v>https://ieeg-my.sharepoint.com/:b:/g/personal/transparencia_ieeg_org_mx/IQALSDdtVbJqRZ0NZtSkaV9wAV7QFBLH1TnJoUYCwsTzWCY?e=g6qv9j</v>
      </c>
      <c r="AF62" s="3">
        <v>55</v>
      </c>
      <c r="AG62" s="5" t="s">
        <v>105</v>
      </c>
      <c r="AH62" s="3" t="s">
        <v>106</v>
      </c>
      <c r="AI62" s="4">
        <v>46118</v>
      </c>
      <c r="AJ62" s="7" t="s">
        <v>538</v>
      </c>
    </row>
    <row r="63" spans="1:36" x14ac:dyDescent="0.25">
      <c r="A63" s="3">
        <v>2026</v>
      </c>
      <c r="B63" s="4">
        <v>46023</v>
      </c>
      <c r="C63" s="4">
        <v>46112</v>
      </c>
      <c r="D63" t="s">
        <v>90</v>
      </c>
      <c r="E63" s="3" t="s">
        <v>107</v>
      </c>
      <c r="F63" s="3" t="s">
        <v>108</v>
      </c>
      <c r="G63" s="3" t="s">
        <v>109</v>
      </c>
      <c r="H63" s="3" t="s">
        <v>273</v>
      </c>
      <c r="I63" s="3" t="s">
        <v>274</v>
      </c>
      <c r="J63" s="3" t="s">
        <v>275</v>
      </c>
      <c r="K63" s="3" t="s">
        <v>276</v>
      </c>
      <c r="L63" t="s">
        <v>116</v>
      </c>
      <c r="M63" t="s">
        <v>99</v>
      </c>
      <c r="N63" s="3" t="s">
        <v>277</v>
      </c>
      <c r="O63" t="s">
        <v>101</v>
      </c>
      <c r="P63" s="8">
        <v>2</v>
      </c>
      <c r="Q63" s="8">
        <v>660</v>
      </c>
      <c r="R63" s="3" t="s">
        <v>102</v>
      </c>
      <c r="S63" s="3" t="s">
        <v>103</v>
      </c>
      <c r="T63" s="3" t="s">
        <v>278</v>
      </c>
      <c r="U63" s="3" t="s">
        <v>102</v>
      </c>
      <c r="V63" s="3" t="s">
        <v>103</v>
      </c>
      <c r="W63" s="3" t="s">
        <v>103</v>
      </c>
      <c r="X63" s="3" t="s">
        <v>277</v>
      </c>
      <c r="Y63" s="9">
        <v>46038</v>
      </c>
      <c r="Z63" s="9">
        <v>46051</v>
      </c>
      <c r="AA63" s="3">
        <v>56</v>
      </c>
      <c r="AB63" s="3">
        <v>660</v>
      </c>
      <c r="AC63" s="3">
        <v>0</v>
      </c>
      <c r="AD63" s="9">
        <v>46066</v>
      </c>
      <c r="AE63" s="13" t="str">
        <f>HYPERLINK("https://ieeg-my.sharepoint.com/:b:/g/personal/transparencia_ieeg_org_mx/IQBrL0miQJ11TLEERY290PwjATCIS-i8qCEz-RrP2X23fQQ?e=t8jBvl")</f>
        <v>https://ieeg-my.sharepoint.com/:b:/g/personal/transparencia_ieeg_org_mx/IQBrL0miQJ11TLEERY290PwjATCIS-i8qCEz-RrP2X23fQQ?e=t8jBvl</v>
      </c>
      <c r="AF63" s="3">
        <v>56</v>
      </c>
      <c r="AG63" s="5" t="s">
        <v>105</v>
      </c>
      <c r="AH63" s="3" t="s">
        <v>106</v>
      </c>
      <c r="AI63" s="4">
        <v>46118</v>
      </c>
      <c r="AJ63" s="7" t="s">
        <v>538</v>
      </c>
    </row>
    <row r="64" spans="1:36" x14ac:dyDescent="0.25">
      <c r="A64" s="3">
        <v>2026</v>
      </c>
      <c r="B64" s="4">
        <v>46023</v>
      </c>
      <c r="C64" s="4">
        <v>46112</v>
      </c>
      <c r="D64" t="s">
        <v>90</v>
      </c>
      <c r="E64" s="3" t="s">
        <v>91</v>
      </c>
      <c r="F64" s="3" t="s">
        <v>92</v>
      </c>
      <c r="G64" s="3" t="s">
        <v>93</v>
      </c>
      <c r="H64" s="3" t="s">
        <v>273</v>
      </c>
      <c r="I64" s="3" t="s">
        <v>279</v>
      </c>
      <c r="J64" s="3" t="s">
        <v>280</v>
      </c>
      <c r="K64" s="3" t="s">
        <v>281</v>
      </c>
      <c r="L64" t="s">
        <v>98</v>
      </c>
      <c r="M64" t="s">
        <v>99</v>
      </c>
      <c r="N64" s="3" t="s">
        <v>282</v>
      </c>
      <c r="O64" t="s">
        <v>101</v>
      </c>
      <c r="P64" s="8">
        <v>0</v>
      </c>
      <c r="Q64" s="8">
        <v>96</v>
      </c>
      <c r="R64" s="3" t="s">
        <v>102</v>
      </c>
      <c r="S64" s="3" t="s">
        <v>103</v>
      </c>
      <c r="T64" s="3" t="s">
        <v>278</v>
      </c>
      <c r="U64" s="3" t="s">
        <v>102</v>
      </c>
      <c r="V64" s="3" t="s">
        <v>103</v>
      </c>
      <c r="W64" s="3" t="s">
        <v>278</v>
      </c>
      <c r="X64" s="3" t="s">
        <v>282</v>
      </c>
      <c r="Y64" s="9">
        <v>46045</v>
      </c>
      <c r="Z64" s="9">
        <v>46045</v>
      </c>
      <c r="AA64" s="3">
        <v>57</v>
      </c>
      <c r="AB64" s="3">
        <v>96</v>
      </c>
      <c r="AC64" s="3">
        <v>0</v>
      </c>
      <c r="AD64" s="9">
        <v>46066</v>
      </c>
      <c r="AE64" s="3"/>
      <c r="AF64" s="3">
        <v>57</v>
      </c>
      <c r="AG64" s="5" t="s">
        <v>105</v>
      </c>
      <c r="AH64" s="3" t="s">
        <v>106</v>
      </c>
      <c r="AI64" s="4">
        <v>46118</v>
      </c>
      <c r="AJ64" s="7" t="s">
        <v>538</v>
      </c>
    </row>
    <row r="65" spans="1:36" x14ac:dyDescent="0.25">
      <c r="A65" s="3">
        <v>2026</v>
      </c>
      <c r="B65" s="4">
        <v>46023</v>
      </c>
      <c r="C65" s="4">
        <v>46112</v>
      </c>
      <c r="D65" t="s">
        <v>90</v>
      </c>
      <c r="E65" s="3" t="s">
        <v>107</v>
      </c>
      <c r="F65" s="3" t="s">
        <v>283</v>
      </c>
      <c r="G65" s="3" t="s">
        <v>284</v>
      </c>
      <c r="H65" s="3" t="s">
        <v>215</v>
      </c>
      <c r="I65" s="3" t="s">
        <v>285</v>
      </c>
      <c r="J65" s="3" t="s">
        <v>286</v>
      </c>
      <c r="K65" s="3" t="s">
        <v>96</v>
      </c>
      <c r="L65" t="s">
        <v>116</v>
      </c>
      <c r="M65" t="s">
        <v>99</v>
      </c>
      <c r="N65" s="3" t="s">
        <v>287</v>
      </c>
      <c r="O65" t="s">
        <v>101</v>
      </c>
      <c r="P65" s="8">
        <v>1</v>
      </c>
      <c r="Q65" s="10">
        <v>5760.38</v>
      </c>
      <c r="R65" s="3" t="s">
        <v>102</v>
      </c>
      <c r="S65" s="3" t="s">
        <v>103</v>
      </c>
      <c r="T65" s="3" t="s">
        <v>103</v>
      </c>
      <c r="U65" s="3" t="s">
        <v>102</v>
      </c>
      <c r="V65" s="3" t="s">
        <v>288</v>
      </c>
      <c r="W65" s="3" t="s">
        <v>289</v>
      </c>
      <c r="X65" s="3" t="s">
        <v>287</v>
      </c>
      <c r="Y65" s="9">
        <v>46066</v>
      </c>
      <c r="Z65" s="9">
        <v>46069</v>
      </c>
      <c r="AA65" s="3">
        <v>58</v>
      </c>
      <c r="AB65" s="11">
        <v>5760.38</v>
      </c>
      <c r="AC65" s="3">
        <v>0</v>
      </c>
      <c r="AD65" s="9">
        <v>46071</v>
      </c>
      <c r="AE65" s="13" t="str">
        <f>HYPERLINK("https://ieeg-my.sharepoint.com/:b:/g/personal/transparencia_ieeg_org_mx/IQDD729f4TnqT66Ec5ospReWAXTNWt7UEy2edqWuWEIB8Uc?e=Qyjgnh")</f>
        <v>https://ieeg-my.sharepoint.com/:b:/g/personal/transparencia_ieeg_org_mx/IQDD729f4TnqT66Ec5ospReWAXTNWt7UEy2edqWuWEIB8Uc?e=Qyjgnh</v>
      </c>
      <c r="AF65" s="3">
        <v>58</v>
      </c>
      <c r="AG65" s="5" t="s">
        <v>105</v>
      </c>
      <c r="AH65" s="3" t="s">
        <v>106</v>
      </c>
      <c r="AI65" s="4">
        <v>46118</v>
      </c>
      <c r="AJ65" s="7" t="s">
        <v>538</v>
      </c>
    </row>
    <row r="66" spans="1:36" x14ac:dyDescent="0.25">
      <c r="A66" s="3">
        <v>2026</v>
      </c>
      <c r="B66" s="4">
        <v>46023</v>
      </c>
      <c r="C66" s="4">
        <v>46112</v>
      </c>
      <c r="D66" t="s">
        <v>90</v>
      </c>
      <c r="E66" s="3" t="s">
        <v>169</v>
      </c>
      <c r="F66" s="3" t="s">
        <v>290</v>
      </c>
      <c r="G66" s="3" t="s">
        <v>132</v>
      </c>
      <c r="H66" s="3" t="s">
        <v>158</v>
      </c>
      <c r="I66" s="3" t="s">
        <v>291</v>
      </c>
      <c r="J66" s="3" t="s">
        <v>292</v>
      </c>
      <c r="K66" s="3" t="s">
        <v>293</v>
      </c>
      <c r="L66" t="s">
        <v>98</v>
      </c>
      <c r="M66" t="s">
        <v>99</v>
      </c>
      <c r="N66" s="3" t="s">
        <v>294</v>
      </c>
      <c r="O66" t="s">
        <v>101</v>
      </c>
      <c r="P66" s="8">
        <v>0</v>
      </c>
      <c r="Q66" s="8">
        <v>181</v>
      </c>
      <c r="R66" s="3" t="s">
        <v>102</v>
      </c>
      <c r="S66" s="3" t="s">
        <v>103</v>
      </c>
      <c r="T66" s="3" t="s">
        <v>163</v>
      </c>
      <c r="U66" s="3" t="s">
        <v>102</v>
      </c>
      <c r="V66" s="3" t="s">
        <v>103</v>
      </c>
      <c r="W66" s="3" t="s">
        <v>103</v>
      </c>
      <c r="X66" s="3" t="s">
        <v>294</v>
      </c>
      <c r="Y66" s="9">
        <v>46069</v>
      </c>
      <c r="Z66" s="9">
        <v>46069</v>
      </c>
      <c r="AA66" s="3">
        <v>59</v>
      </c>
      <c r="AB66" s="3">
        <v>181</v>
      </c>
      <c r="AC66" s="3">
        <v>0</v>
      </c>
      <c r="AD66" s="9">
        <v>46069</v>
      </c>
      <c r="AE66" s="13" t="str">
        <f>HYPERLINK("https://ieeg-my.sharepoint.com/:b:/g/personal/transparencia_ieeg_org_mx/IQBkH-TrLgZoQ6IqlbLPxUFdASbpAnJUwqfFSFKpcZtHoIg?e=apyBLa")</f>
        <v>https://ieeg-my.sharepoint.com/:b:/g/personal/transparencia_ieeg_org_mx/IQBkH-TrLgZoQ6IqlbLPxUFdASbpAnJUwqfFSFKpcZtHoIg?e=apyBLa</v>
      </c>
      <c r="AF66" s="3">
        <v>59</v>
      </c>
      <c r="AG66" s="5" t="s">
        <v>105</v>
      </c>
      <c r="AH66" s="3" t="s">
        <v>106</v>
      </c>
      <c r="AI66" s="4">
        <v>46118</v>
      </c>
      <c r="AJ66" s="7" t="s">
        <v>538</v>
      </c>
    </row>
    <row r="67" spans="1:36" x14ac:dyDescent="0.25">
      <c r="A67" s="3">
        <v>2026</v>
      </c>
      <c r="B67" s="4">
        <v>46023</v>
      </c>
      <c r="C67" s="4">
        <v>46112</v>
      </c>
      <c r="D67" t="s">
        <v>90</v>
      </c>
      <c r="E67" s="3" t="s">
        <v>169</v>
      </c>
      <c r="F67" s="3" t="s">
        <v>295</v>
      </c>
      <c r="G67" s="3" t="s">
        <v>93</v>
      </c>
      <c r="H67" s="3" t="s">
        <v>158</v>
      </c>
      <c r="I67" s="3" t="s">
        <v>296</v>
      </c>
      <c r="J67" s="3" t="s">
        <v>297</v>
      </c>
      <c r="K67" s="3" t="s">
        <v>97</v>
      </c>
      <c r="L67" t="s">
        <v>98</v>
      </c>
      <c r="M67" t="s">
        <v>99</v>
      </c>
      <c r="N67" s="3" t="s">
        <v>294</v>
      </c>
      <c r="O67" t="s">
        <v>101</v>
      </c>
      <c r="P67" s="8">
        <v>0</v>
      </c>
      <c r="Q67" s="8">
        <v>181</v>
      </c>
      <c r="R67" s="3" t="s">
        <v>102</v>
      </c>
      <c r="S67" s="3" t="s">
        <v>103</v>
      </c>
      <c r="T67" s="3" t="s">
        <v>163</v>
      </c>
      <c r="U67" s="3" t="s">
        <v>102</v>
      </c>
      <c r="V67" s="3" t="s">
        <v>103</v>
      </c>
      <c r="W67" s="3" t="s">
        <v>103</v>
      </c>
      <c r="X67" s="3" t="s">
        <v>294</v>
      </c>
      <c r="Y67" s="9">
        <v>46069</v>
      </c>
      <c r="Z67" s="9">
        <v>46069</v>
      </c>
      <c r="AA67" s="3">
        <v>60</v>
      </c>
      <c r="AB67" s="3">
        <v>181</v>
      </c>
      <c r="AC67" s="3">
        <v>0</v>
      </c>
      <c r="AD67" s="9">
        <v>46069</v>
      </c>
      <c r="AE67" s="13" t="str">
        <f>HYPERLINK("https://ieeg-my.sharepoint.com/:b:/g/personal/transparencia_ieeg_org_mx/IQBZBeNMBeniSpqSYxwhMYodAbDy2ctolFsGs8rUkWBBIjs?e=XK8vKc")</f>
        <v>https://ieeg-my.sharepoint.com/:b:/g/personal/transparencia_ieeg_org_mx/IQBZBeNMBeniSpqSYxwhMYodAbDy2ctolFsGs8rUkWBBIjs?e=XK8vKc</v>
      </c>
      <c r="AF67" s="3">
        <v>60</v>
      </c>
      <c r="AG67" s="5" t="s">
        <v>105</v>
      </c>
      <c r="AH67" s="3" t="s">
        <v>106</v>
      </c>
      <c r="AI67" s="4">
        <v>46118</v>
      </c>
      <c r="AJ67" s="7" t="s">
        <v>541</v>
      </c>
    </row>
    <row r="68" spans="1:36" x14ac:dyDescent="0.25">
      <c r="A68" s="3">
        <v>2026</v>
      </c>
      <c r="B68" s="4">
        <v>46023</v>
      </c>
      <c r="C68" s="4">
        <v>46112</v>
      </c>
      <c r="D68" t="s">
        <v>90</v>
      </c>
      <c r="E68" s="3" t="s">
        <v>169</v>
      </c>
      <c r="F68" s="3" t="s">
        <v>298</v>
      </c>
      <c r="G68" s="3" t="s">
        <v>298</v>
      </c>
      <c r="H68" s="3" t="s">
        <v>158</v>
      </c>
      <c r="I68" s="3" t="s">
        <v>299</v>
      </c>
      <c r="J68" s="3" t="s">
        <v>300</v>
      </c>
      <c r="K68" s="3" t="s">
        <v>129</v>
      </c>
      <c r="L68" t="s">
        <v>98</v>
      </c>
      <c r="M68" t="s">
        <v>99</v>
      </c>
      <c r="N68" s="3" t="s">
        <v>301</v>
      </c>
      <c r="O68" t="s">
        <v>101</v>
      </c>
      <c r="P68" s="8">
        <v>0</v>
      </c>
      <c r="Q68" s="8">
        <v>181</v>
      </c>
      <c r="R68" s="3" t="s">
        <v>102</v>
      </c>
      <c r="S68" s="3" t="s">
        <v>103</v>
      </c>
      <c r="T68" s="3" t="s">
        <v>163</v>
      </c>
      <c r="U68" s="3" t="s">
        <v>102</v>
      </c>
      <c r="V68" s="3" t="s">
        <v>103</v>
      </c>
      <c r="W68" s="3" t="s">
        <v>103</v>
      </c>
      <c r="X68" s="3" t="s">
        <v>301</v>
      </c>
      <c r="Y68" s="9">
        <v>46069</v>
      </c>
      <c r="Z68" s="9">
        <v>46069</v>
      </c>
      <c r="AA68" s="3">
        <v>61</v>
      </c>
      <c r="AB68" s="3">
        <v>181</v>
      </c>
      <c r="AC68" s="3">
        <v>0</v>
      </c>
      <c r="AD68" s="9">
        <v>46069</v>
      </c>
      <c r="AE68" s="13" t="str">
        <f>HYPERLINK("https://ieeg-my.sharepoint.com/:b:/g/personal/transparencia_ieeg_org_mx/IQBCq973icPYT4BqwvPLNbdzAW1b_86wEX635ldxJUfRU3I?e=dVNKyI")</f>
        <v>https://ieeg-my.sharepoint.com/:b:/g/personal/transparencia_ieeg_org_mx/IQBCq973icPYT4BqwvPLNbdzAW1b_86wEX635ldxJUfRU3I?e=dVNKyI</v>
      </c>
      <c r="AF68" s="3">
        <v>61</v>
      </c>
      <c r="AG68" s="5" t="s">
        <v>105</v>
      </c>
      <c r="AH68" s="3" t="s">
        <v>106</v>
      </c>
      <c r="AI68" s="4">
        <v>46118</v>
      </c>
      <c r="AJ68" s="7" t="s">
        <v>538</v>
      </c>
    </row>
    <row r="69" spans="1:36" x14ac:dyDescent="0.25">
      <c r="A69" s="3">
        <v>2026</v>
      </c>
      <c r="B69" s="4">
        <v>46023</v>
      </c>
      <c r="C69" s="4">
        <v>46112</v>
      </c>
      <c r="D69" t="s">
        <v>90</v>
      </c>
      <c r="E69" s="3" t="s">
        <v>91</v>
      </c>
      <c r="F69" s="3" t="s">
        <v>119</v>
      </c>
      <c r="G69" s="3" t="s">
        <v>120</v>
      </c>
      <c r="H69" s="3" t="s">
        <v>113</v>
      </c>
      <c r="I69" s="3" t="s">
        <v>121</v>
      </c>
      <c r="J69" s="3" t="s">
        <v>122</v>
      </c>
      <c r="K69" s="3" t="s">
        <v>123</v>
      </c>
      <c r="L69" t="s">
        <v>116</v>
      </c>
      <c r="M69" t="s">
        <v>99</v>
      </c>
      <c r="N69" s="3" t="s">
        <v>302</v>
      </c>
      <c r="O69" t="s">
        <v>101</v>
      </c>
      <c r="P69" s="8">
        <v>1</v>
      </c>
      <c r="Q69" s="8">
        <v>285</v>
      </c>
      <c r="R69" s="3" t="s">
        <v>102</v>
      </c>
      <c r="S69" s="3" t="s">
        <v>103</v>
      </c>
      <c r="T69" s="3" t="s">
        <v>118</v>
      </c>
      <c r="U69" s="3" t="s">
        <v>102</v>
      </c>
      <c r="V69" s="3" t="s">
        <v>103</v>
      </c>
      <c r="W69" s="3" t="s">
        <v>103</v>
      </c>
      <c r="X69" s="3" t="s">
        <v>302</v>
      </c>
      <c r="Y69" s="9">
        <v>46051</v>
      </c>
      <c r="Z69" s="9">
        <v>46051</v>
      </c>
      <c r="AA69" s="3">
        <v>62</v>
      </c>
      <c r="AB69" s="3">
        <v>285</v>
      </c>
      <c r="AC69" s="3">
        <v>0</v>
      </c>
      <c r="AD69" s="9">
        <v>46071</v>
      </c>
      <c r="AE69" s="13" t="str">
        <f>HYPERLINK("https://ieeg-my.sharepoint.com/:b:/g/personal/transparencia_ieeg_org_mx/IQAi5bmrGL1rTr7iXYXMCRGvAdSmIS9fKuTh7xN5O_ObFqs?e=MkRmAx")</f>
        <v>https://ieeg-my.sharepoint.com/:b:/g/personal/transparencia_ieeg_org_mx/IQAi5bmrGL1rTr7iXYXMCRGvAdSmIS9fKuTh7xN5O_ObFqs?e=MkRmAx</v>
      </c>
      <c r="AF69" s="3">
        <v>62</v>
      </c>
      <c r="AG69" s="5" t="s">
        <v>105</v>
      </c>
      <c r="AH69" s="3" t="s">
        <v>106</v>
      </c>
      <c r="AI69" s="4">
        <v>46118</v>
      </c>
      <c r="AJ69" s="7" t="s">
        <v>538</v>
      </c>
    </row>
    <row r="70" spans="1:36" x14ac:dyDescent="0.25">
      <c r="A70" s="3">
        <v>2026</v>
      </c>
      <c r="B70" s="4">
        <v>46023</v>
      </c>
      <c r="C70" s="4">
        <v>46112</v>
      </c>
      <c r="D70" t="s">
        <v>90</v>
      </c>
      <c r="E70" s="3" t="s">
        <v>169</v>
      </c>
      <c r="F70" s="3" t="s">
        <v>184</v>
      </c>
      <c r="G70" s="3" t="s">
        <v>184</v>
      </c>
      <c r="H70" s="3" t="s">
        <v>106</v>
      </c>
      <c r="I70" s="3" t="s">
        <v>188</v>
      </c>
      <c r="J70" s="3" t="s">
        <v>189</v>
      </c>
      <c r="K70" s="3" t="s">
        <v>152</v>
      </c>
      <c r="L70" t="s">
        <v>116</v>
      </c>
      <c r="M70" t="s">
        <v>99</v>
      </c>
      <c r="N70" s="3" t="s">
        <v>303</v>
      </c>
      <c r="O70" t="s">
        <v>101</v>
      </c>
      <c r="P70" s="8">
        <v>0</v>
      </c>
      <c r="Q70" s="8">
        <v>18</v>
      </c>
      <c r="R70" s="3" t="s">
        <v>102</v>
      </c>
      <c r="S70" s="3" t="s">
        <v>103</v>
      </c>
      <c r="T70" s="3" t="s">
        <v>103</v>
      </c>
      <c r="U70" s="3" t="s">
        <v>102</v>
      </c>
      <c r="V70" s="3" t="s">
        <v>103</v>
      </c>
      <c r="W70" s="3" t="s">
        <v>223</v>
      </c>
      <c r="X70" s="3" t="s">
        <v>303</v>
      </c>
      <c r="Y70" s="9">
        <v>46063</v>
      </c>
      <c r="Z70" s="9">
        <v>46063</v>
      </c>
      <c r="AA70" s="3">
        <v>63</v>
      </c>
      <c r="AB70" s="3">
        <v>18</v>
      </c>
      <c r="AC70" s="3">
        <v>0</v>
      </c>
      <c r="AD70" s="9">
        <v>46064</v>
      </c>
      <c r="AE70" s="3"/>
      <c r="AF70" s="3">
        <v>63</v>
      </c>
      <c r="AG70" s="5" t="s">
        <v>105</v>
      </c>
      <c r="AH70" s="3" t="s">
        <v>106</v>
      </c>
      <c r="AI70" s="4">
        <v>46118</v>
      </c>
      <c r="AJ70" s="7" t="s">
        <v>538</v>
      </c>
    </row>
    <row r="71" spans="1:36" x14ac:dyDescent="0.25">
      <c r="A71" s="3">
        <v>2026</v>
      </c>
      <c r="B71" s="4">
        <v>46023</v>
      </c>
      <c r="C71" s="4">
        <v>46112</v>
      </c>
      <c r="D71" t="s">
        <v>90</v>
      </c>
      <c r="E71" s="3" t="s">
        <v>169</v>
      </c>
      <c r="F71" s="3" t="s">
        <v>184</v>
      </c>
      <c r="G71" s="3" t="s">
        <v>184</v>
      </c>
      <c r="H71" s="3" t="s">
        <v>106</v>
      </c>
      <c r="I71" s="3" t="s">
        <v>185</v>
      </c>
      <c r="J71" s="3" t="s">
        <v>186</v>
      </c>
      <c r="K71" s="3" t="s">
        <v>96</v>
      </c>
      <c r="L71" t="s">
        <v>116</v>
      </c>
      <c r="M71" t="s">
        <v>99</v>
      </c>
      <c r="N71" s="3" t="s">
        <v>304</v>
      </c>
      <c r="O71" t="s">
        <v>101</v>
      </c>
      <c r="P71" s="8">
        <v>0</v>
      </c>
      <c r="Q71" s="8">
        <v>18</v>
      </c>
      <c r="R71" s="3" t="s">
        <v>102</v>
      </c>
      <c r="S71" s="3" t="s">
        <v>103</v>
      </c>
      <c r="T71" s="3" t="s">
        <v>103</v>
      </c>
      <c r="U71" s="3" t="s">
        <v>102</v>
      </c>
      <c r="V71" s="3" t="s">
        <v>103</v>
      </c>
      <c r="W71" s="3" t="s">
        <v>176</v>
      </c>
      <c r="X71" s="3" t="s">
        <v>304</v>
      </c>
      <c r="Y71" s="9">
        <v>46065</v>
      </c>
      <c r="Z71" s="9">
        <v>46065</v>
      </c>
      <c r="AA71" s="3">
        <v>64</v>
      </c>
      <c r="AB71" s="3">
        <v>18</v>
      </c>
      <c r="AC71" s="3">
        <v>0</v>
      </c>
      <c r="AD71" s="9">
        <v>46069</v>
      </c>
      <c r="AE71" s="3"/>
      <c r="AF71" s="3">
        <v>64</v>
      </c>
      <c r="AG71" s="5" t="s">
        <v>105</v>
      </c>
      <c r="AH71" s="3" t="s">
        <v>106</v>
      </c>
      <c r="AI71" s="4">
        <v>46118</v>
      </c>
      <c r="AJ71" s="7" t="s">
        <v>538</v>
      </c>
    </row>
    <row r="72" spans="1:36" x14ac:dyDescent="0.25">
      <c r="A72" s="3">
        <v>2026</v>
      </c>
      <c r="B72" s="4">
        <v>46023</v>
      </c>
      <c r="C72" s="4">
        <v>46112</v>
      </c>
      <c r="D72" t="s">
        <v>90</v>
      </c>
      <c r="E72" s="3" t="s">
        <v>169</v>
      </c>
      <c r="F72" s="3" t="s">
        <v>170</v>
      </c>
      <c r="G72" s="3" t="s">
        <v>170</v>
      </c>
      <c r="H72" s="3" t="s">
        <v>171</v>
      </c>
      <c r="I72" s="3" t="s">
        <v>198</v>
      </c>
      <c r="J72" s="3" t="s">
        <v>199</v>
      </c>
      <c r="K72" s="3" t="s">
        <v>200</v>
      </c>
      <c r="L72" t="s">
        <v>116</v>
      </c>
      <c r="M72" t="s">
        <v>99</v>
      </c>
      <c r="N72" s="3" t="s">
        <v>175</v>
      </c>
      <c r="O72" t="s">
        <v>101</v>
      </c>
      <c r="P72" s="8">
        <v>0</v>
      </c>
      <c r="Q72" s="8">
        <v>152</v>
      </c>
      <c r="R72" s="3" t="s">
        <v>102</v>
      </c>
      <c r="S72" s="3" t="s">
        <v>103</v>
      </c>
      <c r="T72" s="3" t="s">
        <v>103</v>
      </c>
      <c r="U72" s="3" t="s">
        <v>102</v>
      </c>
      <c r="V72" s="3" t="s">
        <v>103</v>
      </c>
      <c r="W72" s="3" t="s">
        <v>140</v>
      </c>
      <c r="X72" s="3" t="s">
        <v>175</v>
      </c>
      <c r="Y72" s="9">
        <v>46056</v>
      </c>
      <c r="Z72" s="9">
        <v>46057</v>
      </c>
      <c r="AA72" s="3">
        <v>65</v>
      </c>
      <c r="AB72" s="3">
        <v>152</v>
      </c>
      <c r="AC72" s="3">
        <v>0</v>
      </c>
      <c r="AD72" s="9">
        <v>46063</v>
      </c>
      <c r="AE72" s="3"/>
      <c r="AF72" s="3">
        <v>65</v>
      </c>
      <c r="AG72" s="5" t="s">
        <v>105</v>
      </c>
      <c r="AH72" s="3" t="s">
        <v>106</v>
      </c>
      <c r="AI72" s="4">
        <v>46118</v>
      </c>
      <c r="AJ72" s="7" t="s">
        <v>538</v>
      </c>
    </row>
    <row r="73" spans="1:36" x14ac:dyDescent="0.25">
      <c r="A73" s="3">
        <v>2026</v>
      </c>
      <c r="B73" s="4">
        <v>46023</v>
      </c>
      <c r="C73" s="4">
        <v>46112</v>
      </c>
      <c r="D73" t="s">
        <v>90</v>
      </c>
      <c r="E73" s="3" t="s">
        <v>169</v>
      </c>
      <c r="F73" s="3" t="s">
        <v>170</v>
      </c>
      <c r="G73" s="3" t="s">
        <v>170</v>
      </c>
      <c r="H73" s="3" t="s">
        <v>171</v>
      </c>
      <c r="I73" s="3" t="s">
        <v>194</v>
      </c>
      <c r="J73" s="3" t="s">
        <v>195</v>
      </c>
      <c r="K73" s="3" t="s">
        <v>196</v>
      </c>
      <c r="L73" t="s">
        <v>116</v>
      </c>
      <c r="M73" t="s">
        <v>99</v>
      </c>
      <c r="N73" s="3" t="s">
        <v>175</v>
      </c>
      <c r="O73" t="s">
        <v>101</v>
      </c>
      <c r="P73" s="8">
        <v>0</v>
      </c>
      <c r="Q73" s="8">
        <v>272</v>
      </c>
      <c r="R73" s="3" t="s">
        <v>102</v>
      </c>
      <c r="S73" s="3" t="s">
        <v>103</v>
      </c>
      <c r="T73" s="3" t="s">
        <v>103</v>
      </c>
      <c r="U73" s="3" t="s">
        <v>102</v>
      </c>
      <c r="V73" s="3" t="s">
        <v>103</v>
      </c>
      <c r="W73" s="3" t="s">
        <v>305</v>
      </c>
      <c r="X73" s="3" t="s">
        <v>175</v>
      </c>
      <c r="Y73" s="9">
        <v>46057</v>
      </c>
      <c r="Z73" s="9">
        <v>46057</v>
      </c>
      <c r="AA73" s="3">
        <v>66</v>
      </c>
      <c r="AB73" s="3">
        <v>272</v>
      </c>
      <c r="AC73" s="3">
        <v>0</v>
      </c>
      <c r="AD73" s="9">
        <v>46064</v>
      </c>
      <c r="AE73" s="3"/>
      <c r="AF73" s="3">
        <v>66</v>
      </c>
      <c r="AG73" s="5" t="s">
        <v>105</v>
      </c>
      <c r="AH73" s="3" t="s">
        <v>106</v>
      </c>
      <c r="AI73" s="4">
        <v>46118</v>
      </c>
      <c r="AJ73" s="7" t="s">
        <v>538</v>
      </c>
    </row>
    <row r="74" spans="1:36" x14ac:dyDescent="0.25">
      <c r="A74" s="3">
        <v>2026</v>
      </c>
      <c r="B74" s="4">
        <v>46023</v>
      </c>
      <c r="C74" s="4">
        <v>46112</v>
      </c>
      <c r="D74" t="s">
        <v>90</v>
      </c>
      <c r="E74" s="3" t="s">
        <v>169</v>
      </c>
      <c r="F74" s="3" t="s">
        <v>243</v>
      </c>
      <c r="G74" s="3" t="s">
        <v>243</v>
      </c>
      <c r="H74" s="3" t="s">
        <v>171</v>
      </c>
      <c r="I74" s="3" t="s">
        <v>244</v>
      </c>
      <c r="J74" s="3" t="s">
        <v>245</v>
      </c>
      <c r="K74" s="3" t="s">
        <v>246</v>
      </c>
      <c r="L74" t="s">
        <v>98</v>
      </c>
      <c r="M74" t="s">
        <v>99</v>
      </c>
      <c r="N74" s="3" t="s">
        <v>175</v>
      </c>
      <c r="O74" t="s">
        <v>101</v>
      </c>
      <c r="P74" s="8">
        <v>0</v>
      </c>
      <c r="Q74" s="8">
        <v>152</v>
      </c>
      <c r="R74" s="3" t="s">
        <v>102</v>
      </c>
      <c r="S74" s="3" t="s">
        <v>103</v>
      </c>
      <c r="T74" s="3" t="s">
        <v>103</v>
      </c>
      <c r="U74" s="3" t="s">
        <v>102</v>
      </c>
      <c r="V74" s="3" t="s">
        <v>103</v>
      </c>
      <c r="W74" s="3" t="s">
        <v>140</v>
      </c>
      <c r="X74" s="3" t="s">
        <v>175</v>
      </c>
      <c r="Y74" s="9">
        <v>46069</v>
      </c>
      <c r="Z74" s="9">
        <v>46070</v>
      </c>
      <c r="AA74" s="3">
        <v>67</v>
      </c>
      <c r="AB74" s="3">
        <v>152</v>
      </c>
      <c r="AC74" s="3">
        <v>0</v>
      </c>
      <c r="AD74" s="9">
        <v>46072</v>
      </c>
      <c r="AE74" s="3"/>
      <c r="AF74" s="3">
        <v>67</v>
      </c>
      <c r="AG74" s="5" t="s">
        <v>105</v>
      </c>
      <c r="AH74" s="3" t="s">
        <v>106</v>
      </c>
      <c r="AI74" s="4">
        <v>46118</v>
      </c>
      <c r="AJ74" s="7" t="s">
        <v>538</v>
      </c>
    </row>
    <row r="75" spans="1:36" x14ac:dyDescent="0.25">
      <c r="A75" s="3">
        <v>2026</v>
      </c>
      <c r="B75" s="4">
        <v>46023</v>
      </c>
      <c r="C75" s="4">
        <v>46112</v>
      </c>
      <c r="D75" t="s">
        <v>90</v>
      </c>
      <c r="E75" s="3" t="s">
        <v>169</v>
      </c>
      <c r="F75" s="3" t="s">
        <v>225</v>
      </c>
      <c r="G75" s="3" t="s">
        <v>226</v>
      </c>
      <c r="H75" s="3" t="s">
        <v>227</v>
      </c>
      <c r="I75" s="3" t="s">
        <v>228</v>
      </c>
      <c r="J75" s="3" t="s">
        <v>140</v>
      </c>
      <c r="K75" s="3" t="s">
        <v>229</v>
      </c>
      <c r="L75" t="s">
        <v>116</v>
      </c>
      <c r="M75" t="s">
        <v>99</v>
      </c>
      <c r="N75" s="3" t="s">
        <v>306</v>
      </c>
      <c r="O75" t="s">
        <v>101</v>
      </c>
      <c r="P75" s="8">
        <v>0</v>
      </c>
      <c r="Q75" s="8">
        <v>24</v>
      </c>
      <c r="R75" s="3" t="s">
        <v>102</v>
      </c>
      <c r="S75" s="3" t="s">
        <v>103</v>
      </c>
      <c r="T75" s="3" t="s">
        <v>103</v>
      </c>
      <c r="U75" s="3" t="s">
        <v>102</v>
      </c>
      <c r="V75" s="3" t="s">
        <v>103</v>
      </c>
      <c r="W75" s="3" t="s">
        <v>103</v>
      </c>
      <c r="X75" s="3" t="s">
        <v>306</v>
      </c>
      <c r="Y75" s="9">
        <v>46063</v>
      </c>
      <c r="Z75" s="9">
        <v>46063</v>
      </c>
      <c r="AA75" s="3">
        <v>68</v>
      </c>
      <c r="AB75" s="3">
        <v>24</v>
      </c>
      <c r="AC75" s="3">
        <v>0</v>
      </c>
      <c r="AD75" s="9">
        <v>46065</v>
      </c>
      <c r="AE75" s="3"/>
      <c r="AF75" s="3">
        <v>68</v>
      </c>
      <c r="AG75" s="5" t="s">
        <v>105</v>
      </c>
      <c r="AH75" s="3" t="s">
        <v>106</v>
      </c>
      <c r="AI75" s="4">
        <v>46118</v>
      </c>
      <c r="AJ75" s="7" t="s">
        <v>538</v>
      </c>
    </row>
    <row r="76" spans="1:36" x14ac:dyDescent="0.25">
      <c r="A76" s="3">
        <v>2026</v>
      </c>
      <c r="B76" s="4">
        <v>46023</v>
      </c>
      <c r="C76" s="4">
        <v>46112</v>
      </c>
      <c r="D76" t="s">
        <v>90</v>
      </c>
      <c r="E76" s="3" t="s">
        <v>169</v>
      </c>
      <c r="F76" s="3" t="s">
        <v>184</v>
      </c>
      <c r="G76" s="3" t="s">
        <v>184</v>
      </c>
      <c r="H76" s="3" t="s">
        <v>106</v>
      </c>
      <c r="I76" s="3" t="s">
        <v>185</v>
      </c>
      <c r="J76" s="3" t="s">
        <v>186</v>
      </c>
      <c r="K76" s="3" t="s">
        <v>96</v>
      </c>
      <c r="L76" t="s">
        <v>116</v>
      </c>
      <c r="M76" t="s">
        <v>99</v>
      </c>
      <c r="N76" s="3" t="s">
        <v>304</v>
      </c>
      <c r="O76" t="s">
        <v>101</v>
      </c>
      <c r="P76" s="8">
        <v>0</v>
      </c>
      <c r="Q76" s="8">
        <v>181</v>
      </c>
      <c r="R76" s="3" t="s">
        <v>102</v>
      </c>
      <c r="S76" s="3" t="s">
        <v>103</v>
      </c>
      <c r="T76" s="3" t="s">
        <v>103</v>
      </c>
      <c r="U76" s="3" t="s">
        <v>102</v>
      </c>
      <c r="V76" s="3" t="s">
        <v>103</v>
      </c>
      <c r="W76" s="3" t="s">
        <v>176</v>
      </c>
      <c r="X76" s="3" t="s">
        <v>304</v>
      </c>
      <c r="Y76" s="9">
        <v>46065</v>
      </c>
      <c r="Z76" s="9">
        <v>46065</v>
      </c>
      <c r="AA76" s="3">
        <v>69</v>
      </c>
      <c r="AB76" s="3">
        <v>181</v>
      </c>
      <c r="AC76" s="3">
        <v>0</v>
      </c>
      <c r="AD76" s="9">
        <v>46069</v>
      </c>
      <c r="AE76" s="13" t="str">
        <f>HYPERLINK("https://ieeg-my.sharepoint.com/:b:/g/personal/transparencia_ieeg_org_mx/IQDBv_w8Ec55RYBKeoQbCliQAb1qQSy0t_9VuXBwC_XVnSw?e=g7uURc")</f>
        <v>https://ieeg-my.sharepoint.com/:b:/g/personal/transparencia_ieeg_org_mx/IQDBv_w8Ec55RYBKeoQbCliQAb1qQSy0t_9VuXBwC_XVnSw?e=g7uURc</v>
      </c>
      <c r="AF76" s="3">
        <v>69</v>
      </c>
      <c r="AG76" s="5" t="s">
        <v>105</v>
      </c>
      <c r="AH76" s="3" t="s">
        <v>106</v>
      </c>
      <c r="AI76" s="4">
        <v>46118</v>
      </c>
      <c r="AJ76" s="7" t="s">
        <v>538</v>
      </c>
    </row>
    <row r="77" spans="1:36" x14ac:dyDescent="0.25">
      <c r="A77" s="3">
        <v>2026</v>
      </c>
      <c r="B77" s="4">
        <v>46023</v>
      </c>
      <c r="C77" s="4">
        <v>46112</v>
      </c>
      <c r="D77" t="s">
        <v>90</v>
      </c>
      <c r="E77" s="3" t="s">
        <v>169</v>
      </c>
      <c r="F77" s="3" t="s">
        <v>184</v>
      </c>
      <c r="G77" s="3" t="s">
        <v>184</v>
      </c>
      <c r="H77" s="3" t="s">
        <v>106</v>
      </c>
      <c r="I77" s="3" t="s">
        <v>185</v>
      </c>
      <c r="J77" s="3" t="s">
        <v>186</v>
      </c>
      <c r="K77" s="3" t="s">
        <v>96</v>
      </c>
      <c r="L77" t="s">
        <v>116</v>
      </c>
      <c r="M77" t="s">
        <v>99</v>
      </c>
      <c r="N77" s="3" t="s">
        <v>307</v>
      </c>
      <c r="O77" t="s">
        <v>101</v>
      </c>
      <c r="P77" s="8">
        <v>0</v>
      </c>
      <c r="Q77" s="8">
        <v>181</v>
      </c>
      <c r="R77" s="3" t="s">
        <v>102</v>
      </c>
      <c r="S77" s="3" t="s">
        <v>103</v>
      </c>
      <c r="T77" s="3" t="s">
        <v>103</v>
      </c>
      <c r="U77" s="3" t="s">
        <v>102</v>
      </c>
      <c r="V77" s="3" t="s">
        <v>103</v>
      </c>
      <c r="W77" s="3" t="s">
        <v>219</v>
      </c>
      <c r="X77" s="3" t="s">
        <v>307</v>
      </c>
      <c r="Y77" s="9">
        <v>46070</v>
      </c>
      <c r="Z77" s="9">
        <v>46070</v>
      </c>
      <c r="AA77" s="3">
        <v>70</v>
      </c>
      <c r="AB77" s="3">
        <v>181</v>
      </c>
      <c r="AC77" s="3">
        <v>0</v>
      </c>
      <c r="AD77" s="9">
        <v>46071</v>
      </c>
      <c r="AE77" s="13" t="str">
        <f>HYPERLINK("https://ieeg-my.sharepoint.com/:b:/g/personal/transparencia_ieeg_org_mx/IQDzRzbVaJqNQajT35FTVnSVASckXH_XBzLygE-uk9k3pJk?e=Qgqu7v")</f>
        <v>https://ieeg-my.sharepoint.com/:b:/g/personal/transparencia_ieeg_org_mx/IQDzRzbVaJqNQajT35FTVnSVASckXH_XBzLygE-uk9k3pJk?e=Qgqu7v</v>
      </c>
      <c r="AF77" s="3">
        <v>70</v>
      </c>
      <c r="AG77" s="5" t="s">
        <v>105</v>
      </c>
      <c r="AH77" s="3" t="s">
        <v>106</v>
      </c>
      <c r="AI77" s="4">
        <v>46118</v>
      </c>
      <c r="AJ77" s="7" t="s">
        <v>538</v>
      </c>
    </row>
    <row r="78" spans="1:36" x14ac:dyDescent="0.25">
      <c r="A78" s="3">
        <v>2026</v>
      </c>
      <c r="B78" s="4">
        <v>46023</v>
      </c>
      <c r="C78" s="4">
        <v>46112</v>
      </c>
      <c r="D78" t="s">
        <v>90</v>
      </c>
      <c r="E78" s="3" t="s">
        <v>169</v>
      </c>
      <c r="F78" s="3" t="s">
        <v>184</v>
      </c>
      <c r="G78" s="3" t="s">
        <v>184</v>
      </c>
      <c r="H78" s="3" t="s">
        <v>106</v>
      </c>
      <c r="I78" s="3" t="s">
        <v>185</v>
      </c>
      <c r="J78" s="3" t="s">
        <v>186</v>
      </c>
      <c r="K78" s="3" t="s">
        <v>96</v>
      </c>
      <c r="L78" t="s">
        <v>116</v>
      </c>
      <c r="M78" t="s">
        <v>99</v>
      </c>
      <c r="N78" s="3" t="s">
        <v>308</v>
      </c>
      <c r="O78" t="s">
        <v>101</v>
      </c>
      <c r="P78" s="8">
        <v>0</v>
      </c>
      <c r="Q78" s="8">
        <v>181</v>
      </c>
      <c r="R78" s="3" t="s">
        <v>102</v>
      </c>
      <c r="S78" s="3" t="s">
        <v>103</v>
      </c>
      <c r="T78" s="3" t="s">
        <v>103</v>
      </c>
      <c r="U78" s="3" t="s">
        <v>102</v>
      </c>
      <c r="V78" s="3" t="s">
        <v>103</v>
      </c>
      <c r="W78" s="3" t="s">
        <v>219</v>
      </c>
      <c r="X78" s="3" t="s">
        <v>308</v>
      </c>
      <c r="Y78" s="9">
        <v>46072</v>
      </c>
      <c r="Z78" s="9">
        <v>46072</v>
      </c>
      <c r="AA78" s="3">
        <v>71</v>
      </c>
      <c r="AB78" s="3">
        <v>181</v>
      </c>
      <c r="AC78" s="3">
        <v>0</v>
      </c>
      <c r="AD78" s="9">
        <v>46073</v>
      </c>
      <c r="AE78" s="13" t="str">
        <f>HYPERLINK("https://ieeg-my.sharepoint.com/:b:/g/personal/transparencia_ieeg_org_mx/IQDzlwSkvsT1SICY69--0MhoAcqZIIbPuQcR3nkx23Yqchk?e=wABHwi")</f>
        <v>https://ieeg-my.sharepoint.com/:b:/g/personal/transparencia_ieeg_org_mx/IQDzlwSkvsT1SICY69--0MhoAcqZIIbPuQcR3nkx23Yqchk?e=wABHwi</v>
      </c>
      <c r="AF78" s="3">
        <v>71</v>
      </c>
      <c r="AG78" s="5" t="s">
        <v>105</v>
      </c>
      <c r="AH78" s="3" t="s">
        <v>106</v>
      </c>
      <c r="AI78" s="4">
        <v>46118</v>
      </c>
      <c r="AJ78" s="7" t="s">
        <v>538</v>
      </c>
    </row>
    <row r="79" spans="1:36" x14ac:dyDescent="0.25">
      <c r="A79" s="3">
        <v>2026</v>
      </c>
      <c r="B79" s="4">
        <v>46023</v>
      </c>
      <c r="C79" s="4">
        <v>46112</v>
      </c>
      <c r="D79" t="s">
        <v>90</v>
      </c>
      <c r="E79" s="3" t="s">
        <v>169</v>
      </c>
      <c r="F79" s="3" t="s">
        <v>184</v>
      </c>
      <c r="G79" s="3" t="s">
        <v>184</v>
      </c>
      <c r="H79" s="3" t="s">
        <v>106</v>
      </c>
      <c r="I79" s="3" t="s">
        <v>188</v>
      </c>
      <c r="J79" s="3" t="s">
        <v>189</v>
      </c>
      <c r="K79" s="3" t="s">
        <v>152</v>
      </c>
      <c r="L79" t="s">
        <v>116</v>
      </c>
      <c r="M79" t="s">
        <v>99</v>
      </c>
      <c r="N79" s="3" t="s">
        <v>303</v>
      </c>
      <c r="O79" t="s">
        <v>101</v>
      </c>
      <c r="P79" s="8">
        <v>0</v>
      </c>
      <c r="Q79" s="8">
        <v>181</v>
      </c>
      <c r="R79" s="3" t="s">
        <v>102</v>
      </c>
      <c r="S79" s="3" t="s">
        <v>103</v>
      </c>
      <c r="T79" s="3" t="s">
        <v>103</v>
      </c>
      <c r="U79" s="3" t="s">
        <v>102</v>
      </c>
      <c r="V79" s="3" t="s">
        <v>103</v>
      </c>
      <c r="W79" s="3" t="s">
        <v>223</v>
      </c>
      <c r="X79" s="3" t="s">
        <v>303</v>
      </c>
      <c r="Y79" s="9">
        <v>46063</v>
      </c>
      <c r="Z79" s="9">
        <v>46063</v>
      </c>
      <c r="AA79" s="3">
        <v>72</v>
      </c>
      <c r="AB79" s="3">
        <v>181</v>
      </c>
      <c r="AC79" s="3">
        <v>0</v>
      </c>
      <c r="AD79" s="9">
        <v>46064</v>
      </c>
      <c r="AE79" s="13" t="str">
        <f>HYPERLINK("https://ieeg-my.sharepoint.com/:b:/g/personal/transparencia_ieeg_org_mx/IQDV5diFvaT_SKWfZQqR0qDWAVzH7LRk4JHTtPqLdiTAMqQ?e=m6Wmog")</f>
        <v>https://ieeg-my.sharepoint.com/:b:/g/personal/transparencia_ieeg_org_mx/IQDV5diFvaT_SKWfZQqR0qDWAVzH7LRk4JHTtPqLdiTAMqQ?e=m6Wmog</v>
      </c>
      <c r="AF79" s="3">
        <v>72</v>
      </c>
      <c r="AG79" s="5" t="s">
        <v>105</v>
      </c>
      <c r="AH79" s="3" t="s">
        <v>106</v>
      </c>
      <c r="AI79" s="4">
        <v>46118</v>
      </c>
      <c r="AJ79" s="7" t="s">
        <v>538</v>
      </c>
    </row>
    <row r="80" spans="1:36" x14ac:dyDescent="0.25">
      <c r="A80" s="3">
        <v>2026</v>
      </c>
      <c r="B80" s="4">
        <v>46023</v>
      </c>
      <c r="C80" s="4">
        <v>46112</v>
      </c>
      <c r="D80" t="s">
        <v>90</v>
      </c>
      <c r="E80" s="3" t="s">
        <v>169</v>
      </c>
      <c r="F80" s="3" t="s">
        <v>170</v>
      </c>
      <c r="G80" s="3" t="s">
        <v>170</v>
      </c>
      <c r="H80" s="3" t="s">
        <v>171</v>
      </c>
      <c r="I80" s="3" t="s">
        <v>194</v>
      </c>
      <c r="J80" s="3" t="s">
        <v>195</v>
      </c>
      <c r="K80" s="3" t="s">
        <v>196</v>
      </c>
      <c r="L80" t="s">
        <v>116</v>
      </c>
      <c r="M80" t="s">
        <v>99</v>
      </c>
      <c r="N80" s="3" t="s">
        <v>175</v>
      </c>
      <c r="O80" t="s">
        <v>101</v>
      </c>
      <c r="P80" s="8">
        <v>0</v>
      </c>
      <c r="Q80" s="8">
        <v>724</v>
      </c>
      <c r="R80" s="3" t="s">
        <v>102</v>
      </c>
      <c r="S80" s="3" t="s">
        <v>103</v>
      </c>
      <c r="T80" s="3" t="s">
        <v>103</v>
      </c>
      <c r="U80" s="3" t="s">
        <v>102</v>
      </c>
      <c r="V80" s="3" t="s">
        <v>103</v>
      </c>
      <c r="W80" s="3" t="s">
        <v>305</v>
      </c>
      <c r="X80" s="3" t="s">
        <v>175</v>
      </c>
      <c r="Y80" s="9">
        <v>46051</v>
      </c>
      <c r="Z80" s="9">
        <v>46058</v>
      </c>
      <c r="AA80" s="3">
        <v>73</v>
      </c>
      <c r="AB80" s="3">
        <v>724</v>
      </c>
      <c r="AC80" s="3">
        <v>0</v>
      </c>
      <c r="AD80" s="9">
        <v>46064</v>
      </c>
      <c r="AE80" s="13" t="str">
        <f>HYPERLINK("https://ieeg-my.sharepoint.com/:b:/g/personal/transparencia_ieeg_org_mx/IQAqQNXikswYR42nqbrOc_I1AW9SLBavlPb4iukC-i3A7bc?e=uAqQFe")</f>
        <v>https://ieeg-my.sharepoint.com/:b:/g/personal/transparencia_ieeg_org_mx/IQAqQNXikswYR42nqbrOc_I1AW9SLBavlPb4iukC-i3A7bc?e=uAqQFe</v>
      </c>
      <c r="AF80" s="3">
        <v>73</v>
      </c>
      <c r="AG80" s="5" t="s">
        <v>105</v>
      </c>
      <c r="AH80" s="3" t="s">
        <v>106</v>
      </c>
      <c r="AI80" s="4">
        <v>46118</v>
      </c>
      <c r="AJ80" s="7" t="s">
        <v>538</v>
      </c>
    </row>
    <row r="81" spans="1:36" x14ac:dyDescent="0.25">
      <c r="A81" s="3">
        <v>2026</v>
      </c>
      <c r="B81" s="4">
        <v>46023</v>
      </c>
      <c r="C81" s="4">
        <v>46112</v>
      </c>
      <c r="D81" t="s">
        <v>90</v>
      </c>
      <c r="E81" s="3" t="s">
        <v>169</v>
      </c>
      <c r="F81" s="3" t="s">
        <v>170</v>
      </c>
      <c r="G81" s="3" t="s">
        <v>170</v>
      </c>
      <c r="H81" s="3" t="s">
        <v>171</v>
      </c>
      <c r="I81" s="3" t="s">
        <v>198</v>
      </c>
      <c r="J81" s="3" t="s">
        <v>199</v>
      </c>
      <c r="K81" s="3" t="s">
        <v>200</v>
      </c>
      <c r="L81" t="s">
        <v>116</v>
      </c>
      <c r="M81" t="s">
        <v>99</v>
      </c>
      <c r="N81" s="3" t="s">
        <v>175</v>
      </c>
      <c r="O81" t="s">
        <v>101</v>
      </c>
      <c r="P81" s="8">
        <v>0</v>
      </c>
      <c r="Q81" s="10">
        <v>1267</v>
      </c>
      <c r="R81" s="3" t="s">
        <v>102</v>
      </c>
      <c r="S81" s="3" t="s">
        <v>103</v>
      </c>
      <c r="T81" s="3" t="s">
        <v>103</v>
      </c>
      <c r="U81" s="3" t="s">
        <v>102</v>
      </c>
      <c r="V81" s="3" t="s">
        <v>103</v>
      </c>
      <c r="W81" s="3" t="s">
        <v>309</v>
      </c>
      <c r="X81" s="3" t="s">
        <v>175</v>
      </c>
      <c r="Y81" s="9">
        <v>46050</v>
      </c>
      <c r="Z81" s="9">
        <v>46059</v>
      </c>
      <c r="AA81" s="3">
        <v>74</v>
      </c>
      <c r="AB81" s="11">
        <v>1267</v>
      </c>
      <c r="AC81" s="3">
        <v>0</v>
      </c>
      <c r="AD81" s="9">
        <v>46063</v>
      </c>
      <c r="AE81" s="13" t="str">
        <f>HYPERLINK("https://ieeg-my.sharepoint.com/:b:/g/personal/transparencia_ieeg_org_mx/IQBNyAc7fQ9wTJQjvY9vucCMAc0GZDS1G0YPJfzC51kwI3U?e=zKNFM3")</f>
        <v>https://ieeg-my.sharepoint.com/:b:/g/personal/transparencia_ieeg_org_mx/IQBNyAc7fQ9wTJQjvY9vucCMAc0GZDS1G0YPJfzC51kwI3U?e=zKNFM3</v>
      </c>
      <c r="AF81" s="3">
        <v>74</v>
      </c>
      <c r="AG81" s="5" t="s">
        <v>105</v>
      </c>
      <c r="AH81" s="3" t="s">
        <v>106</v>
      </c>
      <c r="AI81" s="4">
        <v>46118</v>
      </c>
      <c r="AJ81" s="7" t="s">
        <v>538</v>
      </c>
    </row>
    <row r="82" spans="1:36" x14ac:dyDescent="0.25">
      <c r="A82" s="3">
        <v>2026</v>
      </c>
      <c r="B82" s="4">
        <v>46023</v>
      </c>
      <c r="C82" s="4">
        <v>46112</v>
      </c>
      <c r="D82" t="s">
        <v>90</v>
      </c>
      <c r="E82" s="3" t="s">
        <v>169</v>
      </c>
      <c r="F82" s="3" t="s">
        <v>243</v>
      </c>
      <c r="G82" s="3" t="s">
        <v>243</v>
      </c>
      <c r="H82" s="3" t="s">
        <v>171</v>
      </c>
      <c r="I82" s="3" t="s">
        <v>244</v>
      </c>
      <c r="J82" s="3" t="s">
        <v>245</v>
      </c>
      <c r="K82" s="3" t="s">
        <v>246</v>
      </c>
      <c r="L82" t="s">
        <v>98</v>
      </c>
      <c r="M82" t="s">
        <v>99</v>
      </c>
      <c r="N82" s="3" t="s">
        <v>175</v>
      </c>
      <c r="O82" t="s">
        <v>101</v>
      </c>
      <c r="P82" s="8">
        <v>0</v>
      </c>
      <c r="Q82" s="8">
        <v>362</v>
      </c>
      <c r="R82" s="3" t="s">
        <v>102</v>
      </c>
      <c r="S82" s="3" t="s">
        <v>103</v>
      </c>
      <c r="T82" s="3" t="s">
        <v>103</v>
      </c>
      <c r="U82" s="3" t="s">
        <v>102</v>
      </c>
      <c r="V82" s="3" t="s">
        <v>103</v>
      </c>
      <c r="W82" s="3" t="s">
        <v>219</v>
      </c>
      <c r="X82" s="3" t="s">
        <v>175</v>
      </c>
      <c r="Y82" s="9">
        <v>46050</v>
      </c>
      <c r="Z82" s="9">
        <v>46051</v>
      </c>
      <c r="AA82" s="3">
        <v>75</v>
      </c>
      <c r="AB82" s="3">
        <v>362</v>
      </c>
      <c r="AC82" s="3">
        <v>0</v>
      </c>
      <c r="AD82" s="9">
        <v>46056</v>
      </c>
      <c r="AE82" s="13" t="str">
        <f>HYPERLINK("https://ieeg-my.sharepoint.com/:b:/g/personal/transparencia_ieeg_org_mx/IQAs2sd82agGSrBcaMX1JrRfARksZvZyqsW2B1Rr7kSIGKQ?e=eXKpNw")</f>
        <v>https://ieeg-my.sharepoint.com/:b:/g/personal/transparencia_ieeg_org_mx/IQAs2sd82agGSrBcaMX1JrRfARksZvZyqsW2B1Rr7kSIGKQ?e=eXKpNw</v>
      </c>
      <c r="AF82" s="3">
        <v>75</v>
      </c>
      <c r="AG82" s="5" t="s">
        <v>105</v>
      </c>
      <c r="AH82" s="3" t="s">
        <v>106</v>
      </c>
      <c r="AI82" s="4">
        <v>46118</v>
      </c>
      <c r="AJ82" s="7" t="s">
        <v>538</v>
      </c>
    </row>
    <row r="83" spans="1:36" x14ac:dyDescent="0.25">
      <c r="A83" s="3">
        <v>2026</v>
      </c>
      <c r="B83" s="4">
        <v>46023</v>
      </c>
      <c r="C83" s="4">
        <v>46112</v>
      </c>
      <c r="D83" t="s">
        <v>90</v>
      </c>
      <c r="E83" s="3" t="s">
        <v>169</v>
      </c>
      <c r="F83" s="3" t="s">
        <v>170</v>
      </c>
      <c r="G83" s="3" t="s">
        <v>170</v>
      </c>
      <c r="H83" s="3" t="s">
        <v>171</v>
      </c>
      <c r="I83" s="3" t="s">
        <v>198</v>
      </c>
      <c r="J83" s="3" t="s">
        <v>199</v>
      </c>
      <c r="K83" s="3" t="s">
        <v>200</v>
      </c>
      <c r="L83" t="s">
        <v>116</v>
      </c>
      <c r="M83" t="s">
        <v>99</v>
      </c>
      <c r="N83" s="3" t="s">
        <v>175</v>
      </c>
      <c r="O83" t="s">
        <v>101</v>
      </c>
      <c r="P83" s="8">
        <v>0</v>
      </c>
      <c r="Q83" s="8">
        <v>724</v>
      </c>
      <c r="R83" s="3" t="s">
        <v>102</v>
      </c>
      <c r="S83" s="3" t="s">
        <v>103</v>
      </c>
      <c r="T83" s="3" t="s">
        <v>103</v>
      </c>
      <c r="U83" s="3" t="s">
        <v>102</v>
      </c>
      <c r="V83" s="3" t="s">
        <v>103</v>
      </c>
      <c r="W83" s="3" t="s">
        <v>310</v>
      </c>
      <c r="X83" s="3" t="s">
        <v>175</v>
      </c>
      <c r="Y83" s="9">
        <v>46062</v>
      </c>
      <c r="Z83" s="9">
        <v>46066</v>
      </c>
      <c r="AA83" s="3">
        <v>76</v>
      </c>
      <c r="AB83" s="3">
        <v>724</v>
      </c>
      <c r="AC83" s="3">
        <v>0</v>
      </c>
      <c r="AD83" s="9">
        <v>46070</v>
      </c>
      <c r="AE83" s="13" t="str">
        <f>HYPERLINK("https://ieeg-my.sharepoint.com/:b:/g/personal/transparencia_ieeg_org_mx/IQAKd1rEpu0dQLxIoc0VZv5UARSFOYacPp79TDvY1IFsQyA?e=1mcPX7")</f>
        <v>https://ieeg-my.sharepoint.com/:b:/g/personal/transparencia_ieeg_org_mx/IQAKd1rEpu0dQLxIoc0VZv5UARSFOYacPp79TDvY1IFsQyA?e=1mcPX7</v>
      </c>
      <c r="AF83" s="3">
        <v>76</v>
      </c>
      <c r="AG83" s="5" t="s">
        <v>105</v>
      </c>
      <c r="AH83" s="3" t="s">
        <v>106</v>
      </c>
      <c r="AI83" s="4">
        <v>46118</v>
      </c>
      <c r="AJ83" s="7" t="s">
        <v>538</v>
      </c>
    </row>
    <row r="84" spans="1:36" x14ac:dyDescent="0.25">
      <c r="A84" s="3">
        <v>2026</v>
      </c>
      <c r="B84" s="4">
        <v>46023</v>
      </c>
      <c r="C84" s="4">
        <v>46112</v>
      </c>
      <c r="D84" t="s">
        <v>90</v>
      </c>
      <c r="E84" s="3" t="s">
        <v>169</v>
      </c>
      <c r="F84" s="3" t="s">
        <v>243</v>
      </c>
      <c r="G84" s="3" t="s">
        <v>243</v>
      </c>
      <c r="H84" s="3" t="s">
        <v>171</v>
      </c>
      <c r="I84" s="3" t="s">
        <v>244</v>
      </c>
      <c r="J84" s="3" t="s">
        <v>245</v>
      </c>
      <c r="K84" s="3" t="s">
        <v>246</v>
      </c>
      <c r="L84" t="s">
        <v>98</v>
      </c>
      <c r="M84" t="s">
        <v>99</v>
      </c>
      <c r="N84" s="3" t="s">
        <v>175</v>
      </c>
      <c r="O84" t="s">
        <v>101</v>
      </c>
      <c r="P84" s="8">
        <v>0</v>
      </c>
      <c r="Q84" s="8">
        <v>362</v>
      </c>
      <c r="R84" s="3" t="s">
        <v>102</v>
      </c>
      <c r="S84" s="3" t="s">
        <v>103</v>
      </c>
      <c r="T84" s="3" t="s">
        <v>103</v>
      </c>
      <c r="U84" s="3" t="s">
        <v>102</v>
      </c>
      <c r="V84" s="3" t="s">
        <v>103</v>
      </c>
      <c r="W84" s="3" t="s">
        <v>212</v>
      </c>
      <c r="X84" s="3" t="s">
        <v>175</v>
      </c>
      <c r="Y84" s="9">
        <v>46064</v>
      </c>
      <c r="Z84" s="9">
        <v>46065</v>
      </c>
      <c r="AA84" s="3">
        <v>77</v>
      </c>
      <c r="AB84" s="3">
        <v>362</v>
      </c>
      <c r="AC84" s="3">
        <v>0</v>
      </c>
      <c r="AD84" s="9">
        <v>46072</v>
      </c>
      <c r="AE84" s="13" t="str">
        <f>HYPERLINK("https://ieeg-my.sharepoint.com/:b:/g/personal/transparencia_ieeg_org_mx/IQBMnsVX9lWqS5_lEeYlfM1IAdOaL3ql2hN9J3GsxdfIzpw?e=9x4Q1y")</f>
        <v>https://ieeg-my.sharepoint.com/:b:/g/personal/transparencia_ieeg_org_mx/IQBMnsVX9lWqS5_lEeYlfM1IAdOaL3ql2hN9J3GsxdfIzpw?e=9x4Q1y</v>
      </c>
      <c r="AF84" s="3">
        <v>77</v>
      </c>
      <c r="AG84" s="5" t="s">
        <v>105</v>
      </c>
      <c r="AH84" s="3" t="s">
        <v>106</v>
      </c>
      <c r="AI84" s="4">
        <v>46118</v>
      </c>
      <c r="AJ84" s="7" t="s">
        <v>538</v>
      </c>
    </row>
    <row r="85" spans="1:36" x14ac:dyDescent="0.25">
      <c r="A85" s="3">
        <v>2026</v>
      </c>
      <c r="B85" s="4">
        <v>46023</v>
      </c>
      <c r="C85" s="4">
        <v>46112</v>
      </c>
      <c r="D85" t="s">
        <v>90</v>
      </c>
      <c r="E85" s="3" t="s">
        <v>169</v>
      </c>
      <c r="F85" s="3" t="s">
        <v>243</v>
      </c>
      <c r="G85" s="3" t="s">
        <v>243</v>
      </c>
      <c r="H85" s="3" t="s">
        <v>171</v>
      </c>
      <c r="I85" s="3" t="s">
        <v>244</v>
      </c>
      <c r="J85" s="3" t="s">
        <v>245</v>
      </c>
      <c r="K85" s="3" t="s">
        <v>246</v>
      </c>
      <c r="L85" t="s">
        <v>98</v>
      </c>
      <c r="M85" t="s">
        <v>99</v>
      </c>
      <c r="N85" s="3" t="s">
        <v>175</v>
      </c>
      <c r="O85" t="s">
        <v>101</v>
      </c>
      <c r="P85" s="8">
        <v>0</v>
      </c>
      <c r="Q85" s="8">
        <v>362</v>
      </c>
      <c r="R85" s="3" t="s">
        <v>102</v>
      </c>
      <c r="S85" s="3" t="s">
        <v>103</v>
      </c>
      <c r="T85" s="3" t="s">
        <v>103</v>
      </c>
      <c r="U85" s="3" t="s">
        <v>102</v>
      </c>
      <c r="V85" s="3" t="s">
        <v>103</v>
      </c>
      <c r="W85" s="3" t="s">
        <v>140</v>
      </c>
      <c r="X85" s="3" t="s">
        <v>175</v>
      </c>
      <c r="Y85" s="9">
        <v>46069</v>
      </c>
      <c r="Z85" s="9">
        <v>46070</v>
      </c>
      <c r="AA85" s="3">
        <v>78</v>
      </c>
      <c r="AB85" s="3">
        <v>362</v>
      </c>
      <c r="AC85" s="3">
        <v>0</v>
      </c>
      <c r="AD85" s="9">
        <v>46072</v>
      </c>
      <c r="AE85" s="13" t="str">
        <f>HYPERLINK("https://ieeg-my.sharepoint.com/:b:/g/personal/transparencia_ieeg_org_mx/IQC1k7DBclqJTb9IXRjenXpTAR6Gnbzw6fbXJ9mlHb270Iw?e=LSrr1Z")</f>
        <v>https://ieeg-my.sharepoint.com/:b:/g/personal/transparencia_ieeg_org_mx/IQC1k7DBclqJTb9IXRjenXpTAR6Gnbzw6fbXJ9mlHb270Iw?e=LSrr1Z</v>
      </c>
      <c r="AF85" s="3">
        <v>78</v>
      </c>
      <c r="AG85" s="5" t="s">
        <v>105</v>
      </c>
      <c r="AH85" s="3" t="s">
        <v>106</v>
      </c>
      <c r="AI85" s="4">
        <v>46118</v>
      </c>
      <c r="AJ85" s="7" t="s">
        <v>538</v>
      </c>
    </row>
    <row r="86" spans="1:36" x14ac:dyDescent="0.25">
      <c r="A86" s="3">
        <v>2026</v>
      </c>
      <c r="B86" s="4">
        <v>46023</v>
      </c>
      <c r="C86" s="4">
        <v>46112</v>
      </c>
      <c r="D86" t="s">
        <v>90</v>
      </c>
      <c r="E86" s="3" t="s">
        <v>169</v>
      </c>
      <c r="F86" s="3" t="s">
        <v>170</v>
      </c>
      <c r="G86" s="3" t="s">
        <v>170</v>
      </c>
      <c r="H86" s="3" t="s">
        <v>171</v>
      </c>
      <c r="I86" s="3" t="s">
        <v>172</v>
      </c>
      <c r="J86" s="3" t="s">
        <v>173</v>
      </c>
      <c r="K86" s="3" t="s">
        <v>174</v>
      </c>
      <c r="L86" t="s">
        <v>116</v>
      </c>
      <c r="M86" t="s">
        <v>99</v>
      </c>
      <c r="N86" s="3" t="s">
        <v>175</v>
      </c>
      <c r="O86" t="s">
        <v>101</v>
      </c>
      <c r="P86" s="8">
        <v>0</v>
      </c>
      <c r="Q86" s="8">
        <v>362</v>
      </c>
      <c r="R86" s="3" t="s">
        <v>102</v>
      </c>
      <c r="S86" s="3" t="s">
        <v>103</v>
      </c>
      <c r="T86" s="3" t="s">
        <v>103</v>
      </c>
      <c r="U86" s="3" t="s">
        <v>102</v>
      </c>
      <c r="V86" s="3" t="s">
        <v>103</v>
      </c>
      <c r="W86" s="3" t="s">
        <v>118</v>
      </c>
      <c r="X86" s="3" t="s">
        <v>175</v>
      </c>
      <c r="Y86" s="9">
        <v>46058</v>
      </c>
      <c r="Z86" s="9">
        <v>46059</v>
      </c>
      <c r="AA86" s="3">
        <v>79</v>
      </c>
      <c r="AB86" s="3">
        <v>362</v>
      </c>
      <c r="AC86" s="3">
        <v>0</v>
      </c>
      <c r="AD86" s="9">
        <v>46063</v>
      </c>
      <c r="AE86" s="13" t="str">
        <f>HYPERLINK("https://ieeg-my.sharepoint.com/:b:/g/personal/transparencia_ieeg_org_mx/IQA1ndX0PbIbRbGbm2BrGRfDAYOYvRHrQMtPsP6VF5Tjfog?e=zj8xFe")</f>
        <v>https://ieeg-my.sharepoint.com/:b:/g/personal/transparencia_ieeg_org_mx/IQA1ndX0PbIbRbGbm2BrGRfDAYOYvRHrQMtPsP6VF5Tjfog?e=zj8xFe</v>
      </c>
      <c r="AF86" s="3">
        <v>79</v>
      </c>
      <c r="AG86" s="5" t="s">
        <v>105</v>
      </c>
      <c r="AH86" s="3" t="s">
        <v>106</v>
      </c>
      <c r="AI86" s="4">
        <v>46118</v>
      </c>
      <c r="AJ86" s="7" t="s">
        <v>538</v>
      </c>
    </row>
    <row r="87" spans="1:36" x14ac:dyDescent="0.25">
      <c r="A87" s="3">
        <v>2026</v>
      </c>
      <c r="B87" s="4">
        <v>46023</v>
      </c>
      <c r="C87" s="4">
        <v>46112</v>
      </c>
      <c r="D87" t="s">
        <v>90</v>
      </c>
      <c r="E87" s="3" t="s">
        <v>91</v>
      </c>
      <c r="F87" s="3" t="s">
        <v>119</v>
      </c>
      <c r="G87" s="3" t="s">
        <v>120</v>
      </c>
      <c r="H87" s="3" t="s">
        <v>143</v>
      </c>
      <c r="I87" s="3" t="s">
        <v>144</v>
      </c>
      <c r="J87" s="3" t="s">
        <v>145</v>
      </c>
      <c r="K87" s="3" t="s">
        <v>146</v>
      </c>
      <c r="L87" t="s">
        <v>116</v>
      </c>
      <c r="M87" t="s">
        <v>99</v>
      </c>
      <c r="N87" s="3" t="s">
        <v>311</v>
      </c>
      <c r="O87" t="s">
        <v>101</v>
      </c>
      <c r="P87" s="8">
        <v>0</v>
      </c>
      <c r="Q87" s="8">
        <v>386</v>
      </c>
      <c r="R87" s="3" t="s">
        <v>102</v>
      </c>
      <c r="S87" s="3" t="s">
        <v>103</v>
      </c>
      <c r="T87" s="3" t="s">
        <v>148</v>
      </c>
      <c r="U87" s="3" t="s">
        <v>102</v>
      </c>
      <c r="V87" s="3" t="s">
        <v>103</v>
      </c>
      <c r="W87" s="3" t="s">
        <v>103</v>
      </c>
      <c r="X87" s="3" t="s">
        <v>311</v>
      </c>
      <c r="Y87" s="9">
        <v>46050</v>
      </c>
      <c r="Z87" s="9">
        <v>46071</v>
      </c>
      <c r="AA87" s="3">
        <v>80</v>
      </c>
      <c r="AB87" s="3">
        <v>386</v>
      </c>
      <c r="AC87" s="3">
        <v>0</v>
      </c>
      <c r="AD87" s="9">
        <v>46078</v>
      </c>
      <c r="AE87" s="3"/>
      <c r="AF87" s="3">
        <v>80</v>
      </c>
      <c r="AG87" s="5" t="s">
        <v>105</v>
      </c>
      <c r="AH87" s="3" t="s">
        <v>106</v>
      </c>
      <c r="AI87" s="4">
        <v>46118</v>
      </c>
      <c r="AJ87" s="7" t="s">
        <v>538</v>
      </c>
    </row>
    <row r="88" spans="1:36" x14ac:dyDescent="0.25">
      <c r="A88" s="3">
        <v>2026</v>
      </c>
      <c r="B88" s="4">
        <v>46023</v>
      </c>
      <c r="C88" s="4">
        <v>46112</v>
      </c>
      <c r="D88" t="s">
        <v>90</v>
      </c>
      <c r="E88" s="3" t="s">
        <v>91</v>
      </c>
      <c r="F88" s="3" t="s">
        <v>119</v>
      </c>
      <c r="G88" s="3" t="s">
        <v>120</v>
      </c>
      <c r="H88" s="3" t="s">
        <v>312</v>
      </c>
      <c r="I88" s="3" t="s">
        <v>151</v>
      </c>
      <c r="J88" s="3" t="s">
        <v>152</v>
      </c>
      <c r="K88" s="3" t="s">
        <v>153</v>
      </c>
      <c r="L88" t="s">
        <v>116</v>
      </c>
      <c r="M88" t="s">
        <v>99</v>
      </c>
      <c r="N88" s="3" t="s">
        <v>313</v>
      </c>
      <c r="O88" t="s">
        <v>101</v>
      </c>
      <c r="P88" s="8">
        <v>0</v>
      </c>
      <c r="Q88" s="8">
        <v>184</v>
      </c>
      <c r="R88" s="3" t="s">
        <v>102</v>
      </c>
      <c r="S88" s="3" t="s">
        <v>103</v>
      </c>
      <c r="T88" s="3" t="s">
        <v>155</v>
      </c>
      <c r="U88" s="3" t="s">
        <v>102</v>
      </c>
      <c r="V88" s="3" t="s">
        <v>103</v>
      </c>
      <c r="W88" s="3" t="s">
        <v>103</v>
      </c>
      <c r="X88" s="3" t="s">
        <v>313</v>
      </c>
      <c r="Y88" s="9">
        <v>46051</v>
      </c>
      <c r="Z88" s="9">
        <v>46063</v>
      </c>
      <c r="AA88" s="3">
        <v>81</v>
      </c>
      <c r="AB88" s="3">
        <v>184</v>
      </c>
      <c r="AC88" s="3">
        <v>0</v>
      </c>
      <c r="AD88" s="9">
        <v>46077</v>
      </c>
      <c r="AE88" s="3"/>
      <c r="AF88" s="3">
        <v>81</v>
      </c>
      <c r="AG88" s="5" t="s">
        <v>105</v>
      </c>
      <c r="AH88" s="3" t="s">
        <v>106</v>
      </c>
      <c r="AI88" s="4">
        <v>46118</v>
      </c>
      <c r="AJ88" s="7" t="s">
        <v>538</v>
      </c>
    </row>
    <row r="89" spans="1:36" x14ac:dyDescent="0.25">
      <c r="A89" s="3">
        <v>2026</v>
      </c>
      <c r="B89" s="4">
        <v>46023</v>
      </c>
      <c r="C89" s="4">
        <v>46112</v>
      </c>
      <c r="D89" t="s">
        <v>90</v>
      </c>
      <c r="E89" s="3" t="s">
        <v>91</v>
      </c>
      <c r="F89" s="3" t="s">
        <v>314</v>
      </c>
      <c r="G89" s="3" t="s">
        <v>93</v>
      </c>
      <c r="H89" s="3" t="s">
        <v>312</v>
      </c>
      <c r="I89" s="3" t="s">
        <v>315</v>
      </c>
      <c r="J89" s="3" t="s">
        <v>316</v>
      </c>
      <c r="K89" s="3" t="s">
        <v>317</v>
      </c>
      <c r="L89" t="s">
        <v>98</v>
      </c>
      <c r="M89" t="s">
        <v>99</v>
      </c>
      <c r="N89" s="3" t="s">
        <v>302</v>
      </c>
      <c r="O89" t="s">
        <v>101</v>
      </c>
      <c r="P89" s="8">
        <v>0</v>
      </c>
      <c r="Q89" s="8">
        <v>181</v>
      </c>
      <c r="R89" s="3" t="s">
        <v>102</v>
      </c>
      <c r="S89" s="3" t="s">
        <v>103</v>
      </c>
      <c r="T89" s="3" t="s">
        <v>155</v>
      </c>
      <c r="U89" s="3" t="s">
        <v>102</v>
      </c>
      <c r="V89" s="3" t="s">
        <v>103</v>
      </c>
      <c r="W89" s="3" t="s">
        <v>103</v>
      </c>
      <c r="X89" s="3" t="s">
        <v>302</v>
      </c>
      <c r="Y89" s="9">
        <v>46051</v>
      </c>
      <c r="Z89" s="9">
        <v>46051</v>
      </c>
      <c r="AA89" s="3">
        <v>82</v>
      </c>
      <c r="AB89" s="3">
        <v>181</v>
      </c>
      <c r="AC89" s="3">
        <v>0</v>
      </c>
      <c r="AD89" s="9">
        <v>46077</v>
      </c>
      <c r="AE89" s="13" t="str">
        <f>HYPERLINK("https://ieeg-my.sharepoint.com/:b:/g/personal/transparencia_ieeg_org_mx/IQDsbI237d-dRqr5Oigu2qP-AcDeS8EGIVGCWYfFvLQD7FQ?e=IDKT1r")</f>
        <v>https://ieeg-my.sharepoint.com/:b:/g/personal/transparencia_ieeg_org_mx/IQDsbI237d-dRqr5Oigu2qP-AcDeS8EGIVGCWYfFvLQD7FQ?e=IDKT1r</v>
      </c>
      <c r="AF89" s="3">
        <v>82</v>
      </c>
      <c r="AG89" s="5" t="s">
        <v>105</v>
      </c>
      <c r="AH89" s="3" t="s">
        <v>106</v>
      </c>
      <c r="AI89" s="4">
        <v>46118</v>
      </c>
      <c r="AJ89" s="7" t="s">
        <v>538</v>
      </c>
    </row>
    <row r="90" spans="1:36" x14ac:dyDescent="0.25">
      <c r="A90" s="3">
        <v>2026</v>
      </c>
      <c r="B90" s="4">
        <v>46023</v>
      </c>
      <c r="C90" s="4">
        <v>46112</v>
      </c>
      <c r="D90" t="s">
        <v>90</v>
      </c>
      <c r="E90" s="3" t="s">
        <v>91</v>
      </c>
      <c r="F90" s="3" t="s">
        <v>119</v>
      </c>
      <c r="G90" s="3" t="s">
        <v>120</v>
      </c>
      <c r="H90" s="3" t="s">
        <v>312</v>
      </c>
      <c r="I90" s="3" t="s">
        <v>151</v>
      </c>
      <c r="J90" s="3" t="s">
        <v>152</v>
      </c>
      <c r="K90" s="3" t="s">
        <v>153</v>
      </c>
      <c r="L90" t="s">
        <v>116</v>
      </c>
      <c r="M90" t="s">
        <v>99</v>
      </c>
      <c r="N90" s="3" t="s">
        <v>318</v>
      </c>
      <c r="O90" t="s">
        <v>101</v>
      </c>
      <c r="P90" s="8">
        <v>0</v>
      </c>
      <c r="Q90" s="8">
        <v>181</v>
      </c>
      <c r="R90" s="3" t="s">
        <v>102</v>
      </c>
      <c r="S90" s="3" t="s">
        <v>103</v>
      </c>
      <c r="T90" s="3" t="s">
        <v>155</v>
      </c>
      <c r="U90" s="3" t="s">
        <v>102</v>
      </c>
      <c r="V90" s="3" t="s">
        <v>103</v>
      </c>
      <c r="W90" s="3" t="s">
        <v>103</v>
      </c>
      <c r="X90" s="3" t="s">
        <v>318</v>
      </c>
      <c r="Y90" s="9">
        <v>46051</v>
      </c>
      <c r="Z90" s="9">
        <v>46051</v>
      </c>
      <c r="AA90" s="3">
        <v>83</v>
      </c>
      <c r="AB90" s="3">
        <v>181</v>
      </c>
      <c r="AC90" s="3">
        <v>0</v>
      </c>
      <c r="AD90" s="9">
        <v>46077</v>
      </c>
      <c r="AE90" s="13" t="str">
        <f>HYPERLINK("https://ieeg-my.sharepoint.com/:b:/g/personal/transparencia_ieeg_org_mx/IQB4kOmLlutGTI_mwL7dvS4OAZ0CgmE6D3D1DIwUE-iiww4?e=5h1ij4")</f>
        <v>https://ieeg-my.sharepoint.com/:b:/g/personal/transparencia_ieeg_org_mx/IQB4kOmLlutGTI_mwL7dvS4OAZ0CgmE6D3D1DIwUE-iiww4?e=5h1ij4</v>
      </c>
      <c r="AF90" s="3">
        <v>83</v>
      </c>
      <c r="AG90" s="5" t="s">
        <v>105</v>
      </c>
      <c r="AH90" s="3" t="s">
        <v>106</v>
      </c>
      <c r="AI90" s="4">
        <v>46118</v>
      </c>
      <c r="AJ90" s="7" t="s">
        <v>538</v>
      </c>
    </row>
    <row r="91" spans="1:36" x14ac:dyDescent="0.25">
      <c r="A91" s="3">
        <v>2026</v>
      </c>
      <c r="B91" s="4">
        <v>46023</v>
      </c>
      <c r="C91" s="4">
        <v>46112</v>
      </c>
      <c r="D91" t="s">
        <v>90</v>
      </c>
      <c r="E91" s="3" t="s">
        <v>107</v>
      </c>
      <c r="F91" s="3" t="s">
        <v>319</v>
      </c>
      <c r="G91" s="3" t="s">
        <v>120</v>
      </c>
      <c r="H91" s="3" t="s">
        <v>312</v>
      </c>
      <c r="I91" s="3" t="s">
        <v>320</v>
      </c>
      <c r="J91" s="3" t="s">
        <v>286</v>
      </c>
      <c r="K91" s="3" t="s">
        <v>321</v>
      </c>
      <c r="L91" t="s">
        <v>116</v>
      </c>
      <c r="M91" t="s">
        <v>99</v>
      </c>
      <c r="N91" s="3" t="s">
        <v>322</v>
      </c>
      <c r="O91" t="s">
        <v>101</v>
      </c>
      <c r="P91" s="8">
        <v>0</v>
      </c>
      <c r="Q91" s="8">
        <v>327</v>
      </c>
      <c r="R91" s="3" t="s">
        <v>102</v>
      </c>
      <c r="S91" s="3" t="s">
        <v>103</v>
      </c>
      <c r="T91" s="3" t="s">
        <v>155</v>
      </c>
      <c r="U91" s="3" t="s">
        <v>102</v>
      </c>
      <c r="V91" s="3" t="s">
        <v>103</v>
      </c>
      <c r="W91" s="3" t="s">
        <v>103</v>
      </c>
      <c r="X91" s="3" t="s">
        <v>322</v>
      </c>
      <c r="Y91" s="9">
        <v>46063</v>
      </c>
      <c r="Z91" s="9">
        <v>46063</v>
      </c>
      <c r="AA91" s="3">
        <v>84</v>
      </c>
      <c r="AB91" s="3">
        <v>327</v>
      </c>
      <c r="AC91" s="3">
        <v>0</v>
      </c>
      <c r="AD91" s="9">
        <v>46077</v>
      </c>
      <c r="AE91" s="13" t="str">
        <f>HYPERLINK("https://ieeg-my.sharepoint.com/:b:/g/personal/transparencia_ieeg_org_mx/IQA0zQ-QXu5XR62tDFtfaAqzAQ7ye-F9A8bcdqqAS6iBhck?e=Hyderq")</f>
        <v>https://ieeg-my.sharepoint.com/:b:/g/personal/transparencia_ieeg_org_mx/IQA0zQ-QXu5XR62tDFtfaAqzAQ7ye-F9A8bcdqqAS6iBhck?e=Hyderq</v>
      </c>
      <c r="AF91" s="3">
        <v>84</v>
      </c>
      <c r="AG91" s="5" t="s">
        <v>105</v>
      </c>
      <c r="AH91" s="3" t="s">
        <v>106</v>
      </c>
      <c r="AI91" s="4">
        <v>46118</v>
      </c>
      <c r="AJ91" s="7" t="s">
        <v>538</v>
      </c>
    </row>
    <row r="92" spans="1:36" x14ac:dyDescent="0.25">
      <c r="A92" s="3">
        <v>2026</v>
      </c>
      <c r="B92" s="4">
        <v>46023</v>
      </c>
      <c r="C92" s="4">
        <v>46112</v>
      </c>
      <c r="D92" t="s">
        <v>90</v>
      </c>
      <c r="E92" s="3" t="s">
        <v>91</v>
      </c>
      <c r="F92" s="3" t="s">
        <v>119</v>
      </c>
      <c r="G92" s="3" t="s">
        <v>120</v>
      </c>
      <c r="H92" s="3" t="s">
        <v>312</v>
      </c>
      <c r="I92" s="3" t="s">
        <v>151</v>
      </c>
      <c r="J92" s="3" t="s">
        <v>152</v>
      </c>
      <c r="K92" s="3" t="s">
        <v>153</v>
      </c>
      <c r="L92" t="s">
        <v>116</v>
      </c>
      <c r="M92" t="s">
        <v>99</v>
      </c>
      <c r="N92" s="3" t="s">
        <v>323</v>
      </c>
      <c r="O92" t="s">
        <v>101</v>
      </c>
      <c r="P92" s="8">
        <v>0</v>
      </c>
      <c r="Q92" s="8">
        <v>327</v>
      </c>
      <c r="R92" s="3" t="s">
        <v>102</v>
      </c>
      <c r="S92" s="3" t="s">
        <v>103</v>
      </c>
      <c r="T92" s="3" t="s">
        <v>155</v>
      </c>
      <c r="U92" s="3" t="s">
        <v>102</v>
      </c>
      <c r="V92" s="3" t="s">
        <v>103</v>
      </c>
      <c r="W92" s="3" t="s">
        <v>103</v>
      </c>
      <c r="X92" s="3" t="s">
        <v>323</v>
      </c>
      <c r="Y92" s="9">
        <v>46063</v>
      </c>
      <c r="Z92" s="9">
        <v>46063</v>
      </c>
      <c r="AA92" s="3">
        <v>85</v>
      </c>
      <c r="AB92" s="3">
        <v>327</v>
      </c>
      <c r="AC92" s="3">
        <v>0</v>
      </c>
      <c r="AD92" s="9">
        <v>46077</v>
      </c>
      <c r="AE92" s="13" t="str">
        <f>HYPERLINK("https://ieeg-my.sharepoint.com/:b:/g/personal/transparencia_ieeg_org_mx/IQA4O4gf0ZiSQ4actdOXtHsWAWcoRKS7-7XZk8g5huGunAQ?e=E334EF")</f>
        <v>https://ieeg-my.sharepoint.com/:b:/g/personal/transparencia_ieeg_org_mx/IQA4O4gf0ZiSQ4actdOXtHsWAWcoRKS7-7XZk8g5huGunAQ?e=E334EF</v>
      </c>
      <c r="AF92" s="3">
        <v>85</v>
      </c>
      <c r="AG92" s="5" t="s">
        <v>105</v>
      </c>
      <c r="AH92" s="3" t="s">
        <v>106</v>
      </c>
      <c r="AI92" s="4">
        <v>46118</v>
      </c>
      <c r="AJ92" s="7" t="s">
        <v>538</v>
      </c>
    </row>
    <row r="93" spans="1:36" x14ac:dyDescent="0.25">
      <c r="A93" s="3">
        <v>2026</v>
      </c>
      <c r="B93" s="4">
        <v>46023</v>
      </c>
      <c r="C93" s="4">
        <v>46112</v>
      </c>
      <c r="D93" t="s">
        <v>90</v>
      </c>
      <c r="E93" s="3" t="s">
        <v>91</v>
      </c>
      <c r="F93" s="3" t="s">
        <v>314</v>
      </c>
      <c r="G93" s="3" t="s">
        <v>93</v>
      </c>
      <c r="H93" s="3" t="s">
        <v>312</v>
      </c>
      <c r="I93" s="3" t="s">
        <v>315</v>
      </c>
      <c r="J93" s="3" t="s">
        <v>316</v>
      </c>
      <c r="K93" s="3" t="s">
        <v>317</v>
      </c>
      <c r="L93" t="s">
        <v>98</v>
      </c>
      <c r="M93" t="s">
        <v>99</v>
      </c>
      <c r="N93" s="3" t="s">
        <v>323</v>
      </c>
      <c r="O93" t="s">
        <v>101</v>
      </c>
      <c r="P93" s="8">
        <v>0</v>
      </c>
      <c r="Q93" s="8">
        <v>327</v>
      </c>
      <c r="R93" s="3" t="s">
        <v>102</v>
      </c>
      <c r="S93" s="3" t="s">
        <v>103</v>
      </c>
      <c r="T93" s="3" t="s">
        <v>155</v>
      </c>
      <c r="U93" s="3" t="s">
        <v>102</v>
      </c>
      <c r="V93" s="3" t="s">
        <v>103</v>
      </c>
      <c r="W93" s="3" t="s">
        <v>103</v>
      </c>
      <c r="X93" s="3" t="s">
        <v>323</v>
      </c>
      <c r="Y93" s="9">
        <v>46063</v>
      </c>
      <c r="Z93" s="9">
        <v>46063</v>
      </c>
      <c r="AA93" s="3">
        <v>86</v>
      </c>
      <c r="AB93" s="3">
        <v>327</v>
      </c>
      <c r="AC93" s="3">
        <v>0</v>
      </c>
      <c r="AD93" s="9">
        <v>46077</v>
      </c>
      <c r="AE93" s="13" t="str">
        <f>HYPERLINK("https://ieeg-my.sharepoint.com/:b:/g/personal/transparencia_ieeg_org_mx/IQDPhxQ-huhkRJQfGP33ZRnSAbw2oRNrzaZYSpPOe4DpCWk?e=lu9E4j")</f>
        <v>https://ieeg-my.sharepoint.com/:b:/g/personal/transparencia_ieeg_org_mx/IQDPhxQ-huhkRJQfGP33ZRnSAbw2oRNrzaZYSpPOe4DpCWk?e=lu9E4j</v>
      </c>
      <c r="AF93" s="3">
        <v>86</v>
      </c>
      <c r="AG93" s="5" t="s">
        <v>105</v>
      </c>
      <c r="AH93" s="3" t="s">
        <v>106</v>
      </c>
      <c r="AI93" s="4">
        <v>46118</v>
      </c>
      <c r="AJ93" s="7" t="s">
        <v>538</v>
      </c>
    </row>
    <row r="94" spans="1:36" x14ac:dyDescent="0.25">
      <c r="A94" s="3">
        <v>2026</v>
      </c>
      <c r="B94" s="4">
        <v>46023</v>
      </c>
      <c r="C94" s="4">
        <v>46112</v>
      </c>
      <c r="D94" t="s">
        <v>90</v>
      </c>
      <c r="E94" s="3" t="s">
        <v>107</v>
      </c>
      <c r="F94" s="3" t="s">
        <v>283</v>
      </c>
      <c r="G94" s="3" t="s">
        <v>284</v>
      </c>
      <c r="H94" s="3" t="s">
        <v>215</v>
      </c>
      <c r="I94" s="3" t="s">
        <v>324</v>
      </c>
      <c r="J94" s="3" t="s">
        <v>325</v>
      </c>
      <c r="K94" s="3"/>
      <c r="L94" t="s">
        <v>116</v>
      </c>
      <c r="M94" t="s">
        <v>99</v>
      </c>
      <c r="N94" s="3" t="s">
        <v>326</v>
      </c>
      <c r="O94" t="s">
        <v>101</v>
      </c>
      <c r="P94" s="8">
        <v>0</v>
      </c>
      <c r="Q94" s="10">
        <v>7284.4</v>
      </c>
      <c r="R94" s="3" t="s">
        <v>102</v>
      </c>
      <c r="S94" s="3" t="s">
        <v>103</v>
      </c>
      <c r="T94" s="3" t="s">
        <v>103</v>
      </c>
      <c r="U94" s="3" t="s">
        <v>102</v>
      </c>
      <c r="V94" s="3" t="s">
        <v>102</v>
      </c>
      <c r="W94" s="3" t="s">
        <v>327</v>
      </c>
      <c r="X94" s="3" t="s">
        <v>326</v>
      </c>
      <c r="Y94" s="9">
        <v>46070</v>
      </c>
      <c r="Z94" s="9">
        <v>46072</v>
      </c>
      <c r="AA94" s="3">
        <v>87</v>
      </c>
      <c r="AB94" s="11">
        <v>7284.4</v>
      </c>
      <c r="AC94" s="3">
        <v>0</v>
      </c>
      <c r="AD94" s="9">
        <v>46079</v>
      </c>
      <c r="AE94" s="13" t="str">
        <f>HYPERLINK("https://ieeg-my.sharepoint.com/:b:/g/personal/transparencia_ieeg_org_mx/IQA5AJUrVXqcQbAfr4Sgqhj6AVnTyDTFucElYaLiYjUYE7A?e=sCeD4e")</f>
        <v>https://ieeg-my.sharepoint.com/:b:/g/personal/transparencia_ieeg_org_mx/IQA5AJUrVXqcQbAfr4Sgqhj6AVnTyDTFucElYaLiYjUYE7A?e=sCeD4e</v>
      </c>
      <c r="AF94" s="3">
        <v>87</v>
      </c>
      <c r="AG94" s="5" t="s">
        <v>105</v>
      </c>
      <c r="AH94" s="3" t="s">
        <v>106</v>
      </c>
      <c r="AI94" s="4">
        <v>46118</v>
      </c>
      <c r="AJ94" s="7" t="s">
        <v>538</v>
      </c>
    </row>
    <row r="95" spans="1:36" x14ac:dyDescent="0.25">
      <c r="A95" s="3">
        <v>2026</v>
      </c>
      <c r="B95" s="4">
        <v>46023</v>
      </c>
      <c r="C95" s="4">
        <v>46112</v>
      </c>
      <c r="D95" t="s">
        <v>90</v>
      </c>
      <c r="E95" s="3" t="s">
        <v>107</v>
      </c>
      <c r="F95" s="3" t="s">
        <v>283</v>
      </c>
      <c r="G95" s="3" t="s">
        <v>284</v>
      </c>
      <c r="H95" s="3" t="s">
        <v>215</v>
      </c>
      <c r="I95" s="3" t="s">
        <v>285</v>
      </c>
      <c r="J95" s="3" t="s">
        <v>286</v>
      </c>
      <c r="K95" s="3" t="s">
        <v>146</v>
      </c>
      <c r="L95" t="s">
        <v>116</v>
      </c>
      <c r="M95" t="s">
        <v>99</v>
      </c>
      <c r="N95" s="3" t="s">
        <v>328</v>
      </c>
      <c r="O95" t="s">
        <v>101</v>
      </c>
      <c r="P95" s="8">
        <v>1</v>
      </c>
      <c r="Q95" s="10">
        <v>12457.79</v>
      </c>
      <c r="R95" s="3" t="s">
        <v>102</v>
      </c>
      <c r="S95" s="3" t="s">
        <v>103</v>
      </c>
      <c r="T95" s="3" t="s">
        <v>103</v>
      </c>
      <c r="U95" s="3" t="s">
        <v>102</v>
      </c>
      <c r="V95" s="3" t="s">
        <v>288</v>
      </c>
      <c r="W95" s="3" t="s">
        <v>289</v>
      </c>
      <c r="X95" s="3" t="s">
        <v>328</v>
      </c>
      <c r="Y95" s="9">
        <v>46066</v>
      </c>
      <c r="Z95" s="4">
        <v>46069</v>
      </c>
      <c r="AA95" s="3">
        <v>88</v>
      </c>
      <c r="AB95" s="11">
        <v>12457.79</v>
      </c>
      <c r="AC95" s="3">
        <v>0</v>
      </c>
      <c r="AD95" s="9">
        <v>46071</v>
      </c>
      <c r="AE95" s="13" t="str">
        <f>HYPERLINK("https://ieeg-my.sharepoint.com/:b:/g/personal/transparencia_ieeg_org_mx/IQAF1gx400z-TYHxjjCbDCRjAeZUZHOVEEMzyl3-3qKADsI?e=BGkjG8")</f>
        <v>https://ieeg-my.sharepoint.com/:b:/g/personal/transparencia_ieeg_org_mx/IQAF1gx400z-TYHxjjCbDCRjAeZUZHOVEEMzyl3-3qKADsI?e=BGkjG8</v>
      </c>
      <c r="AF95" s="3">
        <v>88</v>
      </c>
      <c r="AG95" s="5" t="s">
        <v>105</v>
      </c>
      <c r="AH95" s="3" t="s">
        <v>106</v>
      </c>
      <c r="AI95" s="4">
        <v>46118</v>
      </c>
      <c r="AJ95" s="7" t="s">
        <v>538</v>
      </c>
    </row>
    <row r="96" spans="1:36" x14ac:dyDescent="0.25">
      <c r="A96" s="3">
        <v>2026</v>
      </c>
      <c r="B96" s="4">
        <v>46023</v>
      </c>
      <c r="C96" s="4">
        <v>46112</v>
      </c>
      <c r="D96" t="s">
        <v>90</v>
      </c>
      <c r="E96" s="3" t="s">
        <v>169</v>
      </c>
      <c r="F96" s="3" t="s">
        <v>184</v>
      </c>
      <c r="G96" s="3" t="s">
        <v>184</v>
      </c>
      <c r="H96" s="3" t="s">
        <v>106</v>
      </c>
      <c r="I96" s="3" t="s">
        <v>329</v>
      </c>
      <c r="J96" s="3" t="s">
        <v>129</v>
      </c>
      <c r="K96" s="3" t="s">
        <v>97</v>
      </c>
      <c r="L96" t="s">
        <v>116</v>
      </c>
      <c r="M96" t="s">
        <v>99</v>
      </c>
      <c r="N96" s="3" t="s">
        <v>330</v>
      </c>
      <c r="O96" t="s">
        <v>101</v>
      </c>
      <c r="P96" s="8">
        <v>0</v>
      </c>
      <c r="Q96" s="10">
        <v>1067</v>
      </c>
      <c r="R96" s="3" t="s">
        <v>102</v>
      </c>
      <c r="S96" s="3" t="s">
        <v>103</v>
      </c>
      <c r="T96" s="3" t="s">
        <v>103</v>
      </c>
      <c r="U96" s="3" t="s">
        <v>102</v>
      </c>
      <c r="V96" s="3" t="s">
        <v>331</v>
      </c>
      <c r="W96" s="3" t="s">
        <v>332</v>
      </c>
      <c r="X96" s="3" t="s">
        <v>330</v>
      </c>
      <c r="Y96" s="9">
        <v>46069</v>
      </c>
      <c r="Z96" s="9">
        <v>46069</v>
      </c>
      <c r="AA96" s="3">
        <v>89</v>
      </c>
      <c r="AB96" s="11">
        <v>1067</v>
      </c>
      <c r="AC96" s="3">
        <v>0</v>
      </c>
      <c r="AD96" s="9">
        <v>46072</v>
      </c>
      <c r="AE96" s="8"/>
      <c r="AF96" s="3">
        <v>89</v>
      </c>
      <c r="AG96" s="5" t="s">
        <v>105</v>
      </c>
      <c r="AH96" s="3" t="s">
        <v>106</v>
      </c>
      <c r="AI96" s="4">
        <v>46118</v>
      </c>
      <c r="AJ96" s="7" t="s">
        <v>538</v>
      </c>
    </row>
    <row r="97" spans="1:36" x14ac:dyDescent="0.25">
      <c r="A97" s="3">
        <v>2026</v>
      </c>
      <c r="B97" s="4">
        <v>46023</v>
      </c>
      <c r="C97" s="4">
        <v>46112</v>
      </c>
      <c r="D97" t="s">
        <v>90</v>
      </c>
      <c r="E97" s="3" t="s">
        <v>169</v>
      </c>
      <c r="F97" s="3" t="s">
        <v>184</v>
      </c>
      <c r="G97" s="3" t="s">
        <v>184</v>
      </c>
      <c r="H97" s="3" t="s">
        <v>106</v>
      </c>
      <c r="I97" s="3" t="s">
        <v>329</v>
      </c>
      <c r="J97" s="3" t="s">
        <v>129</v>
      </c>
      <c r="K97" s="3" t="s">
        <v>97</v>
      </c>
      <c r="L97" t="s">
        <v>116</v>
      </c>
      <c r="M97" t="s">
        <v>99</v>
      </c>
      <c r="N97" s="3" t="s">
        <v>330</v>
      </c>
      <c r="O97" t="s">
        <v>101</v>
      </c>
      <c r="P97" s="8">
        <v>0</v>
      </c>
      <c r="Q97" s="8">
        <v>99.93</v>
      </c>
      <c r="R97" s="3" t="s">
        <v>102</v>
      </c>
      <c r="S97" s="3" t="s">
        <v>103</v>
      </c>
      <c r="T97" s="3" t="s">
        <v>103</v>
      </c>
      <c r="U97" s="3" t="s">
        <v>102</v>
      </c>
      <c r="V97" s="3" t="s">
        <v>103</v>
      </c>
      <c r="W97" s="3" t="s">
        <v>103</v>
      </c>
      <c r="X97" s="3" t="s">
        <v>330</v>
      </c>
      <c r="Y97" s="9">
        <v>46069</v>
      </c>
      <c r="Z97" s="9">
        <v>46069</v>
      </c>
      <c r="AA97" s="3">
        <v>90</v>
      </c>
      <c r="AB97" s="3">
        <v>99.93</v>
      </c>
      <c r="AC97" s="3">
        <v>0</v>
      </c>
      <c r="AD97" s="9">
        <v>46072</v>
      </c>
      <c r="AE97" s="8"/>
      <c r="AF97" s="3">
        <v>90</v>
      </c>
      <c r="AG97" s="5" t="s">
        <v>105</v>
      </c>
      <c r="AH97" s="3" t="s">
        <v>106</v>
      </c>
      <c r="AI97" s="4">
        <v>46118</v>
      </c>
      <c r="AJ97" s="7" t="s">
        <v>538</v>
      </c>
    </row>
    <row r="98" spans="1:36" x14ac:dyDescent="0.25">
      <c r="A98" s="3">
        <v>2026</v>
      </c>
      <c r="B98" s="4">
        <v>46023</v>
      </c>
      <c r="C98" s="4">
        <v>46112</v>
      </c>
      <c r="D98" t="s">
        <v>90</v>
      </c>
      <c r="E98" s="3" t="s">
        <v>169</v>
      </c>
      <c r="F98" s="3" t="s">
        <v>184</v>
      </c>
      <c r="G98" s="3" t="s">
        <v>184</v>
      </c>
      <c r="H98" s="3" t="s">
        <v>106</v>
      </c>
      <c r="I98" s="3" t="s">
        <v>329</v>
      </c>
      <c r="J98" s="3" t="s">
        <v>129</v>
      </c>
      <c r="K98" s="3" t="s">
        <v>97</v>
      </c>
      <c r="L98" t="s">
        <v>116</v>
      </c>
      <c r="M98" t="s">
        <v>99</v>
      </c>
      <c r="N98" s="3" t="s">
        <v>333</v>
      </c>
      <c r="O98" t="s">
        <v>101</v>
      </c>
      <c r="P98" s="8">
        <v>0</v>
      </c>
      <c r="Q98" s="10">
        <v>1080</v>
      </c>
      <c r="R98" s="3" t="s">
        <v>102</v>
      </c>
      <c r="S98" s="3" t="s">
        <v>103</v>
      </c>
      <c r="T98" s="3" t="s">
        <v>103</v>
      </c>
      <c r="U98" s="3" t="s">
        <v>102</v>
      </c>
      <c r="V98" s="3" t="s">
        <v>288</v>
      </c>
      <c r="W98" s="3" t="s">
        <v>289</v>
      </c>
      <c r="X98" s="3" t="s">
        <v>333</v>
      </c>
      <c r="Y98" s="9">
        <v>46066</v>
      </c>
      <c r="Z98" s="9">
        <v>46066</v>
      </c>
      <c r="AA98" s="3">
        <v>91</v>
      </c>
      <c r="AB98" s="11">
        <v>1080</v>
      </c>
      <c r="AC98" s="3">
        <v>0</v>
      </c>
      <c r="AD98" s="9">
        <v>46072</v>
      </c>
      <c r="AE98" s="3"/>
      <c r="AF98" s="3">
        <v>91</v>
      </c>
      <c r="AG98" s="5" t="s">
        <v>105</v>
      </c>
      <c r="AH98" s="3" t="s">
        <v>106</v>
      </c>
      <c r="AI98" s="4">
        <v>46118</v>
      </c>
      <c r="AJ98" s="7" t="s">
        <v>538</v>
      </c>
    </row>
    <row r="99" spans="1:36" x14ac:dyDescent="0.25">
      <c r="A99" s="3">
        <v>2026</v>
      </c>
      <c r="B99" s="4">
        <v>46023</v>
      </c>
      <c r="C99" s="4">
        <v>46112</v>
      </c>
      <c r="D99" t="s">
        <v>90</v>
      </c>
      <c r="E99" s="3" t="s">
        <v>107</v>
      </c>
      <c r="F99" s="3" t="s">
        <v>334</v>
      </c>
      <c r="G99" s="3" t="s">
        <v>335</v>
      </c>
      <c r="H99" s="3" t="s">
        <v>336</v>
      </c>
      <c r="I99" s="3" t="s">
        <v>337</v>
      </c>
      <c r="J99" s="3" t="s">
        <v>338</v>
      </c>
      <c r="K99" s="3" t="s">
        <v>292</v>
      </c>
      <c r="L99" t="s">
        <v>116</v>
      </c>
      <c r="M99" t="s">
        <v>99</v>
      </c>
      <c r="N99" s="3" t="s">
        <v>339</v>
      </c>
      <c r="O99" t="s">
        <v>101</v>
      </c>
      <c r="P99" s="8">
        <v>3</v>
      </c>
      <c r="Q99" s="10">
        <v>1833.01</v>
      </c>
      <c r="R99" s="3" t="s">
        <v>102</v>
      </c>
      <c r="S99" s="3" t="s">
        <v>103</v>
      </c>
      <c r="T99" s="3" t="s">
        <v>103</v>
      </c>
      <c r="U99" s="3" t="s">
        <v>102</v>
      </c>
      <c r="V99" s="3" t="s">
        <v>102</v>
      </c>
      <c r="W99" s="3" t="s">
        <v>102</v>
      </c>
      <c r="X99" s="3" t="s">
        <v>339</v>
      </c>
      <c r="Y99" s="9">
        <v>46070</v>
      </c>
      <c r="Z99" s="9">
        <v>46071</v>
      </c>
      <c r="AA99" s="3">
        <v>92</v>
      </c>
      <c r="AB99" s="11">
        <v>1833.01</v>
      </c>
      <c r="AC99" s="3">
        <v>0</v>
      </c>
      <c r="AD99" s="9">
        <v>46077</v>
      </c>
      <c r="AE99" s="13" t="str">
        <f>HYPERLINK("https://ieeg-my.sharepoint.com/:b:/g/personal/transparencia_ieeg_org_mx/IQDKnScYJpvNS7Ws3QYsn8vZAbPQz1bH6ZuCmYvj9YAclVo?e=wVYd4h")</f>
        <v>https://ieeg-my.sharepoint.com/:b:/g/personal/transparencia_ieeg_org_mx/IQDKnScYJpvNS7Ws3QYsn8vZAbPQz1bH6ZuCmYvj9YAclVo?e=wVYd4h</v>
      </c>
      <c r="AF99" s="3">
        <v>92</v>
      </c>
      <c r="AG99" s="5" t="s">
        <v>105</v>
      </c>
      <c r="AH99" s="3" t="s">
        <v>106</v>
      </c>
      <c r="AI99" s="4">
        <v>46118</v>
      </c>
      <c r="AJ99" s="7" t="s">
        <v>538</v>
      </c>
    </row>
    <row r="100" spans="1:36" x14ac:dyDescent="0.25">
      <c r="A100" s="3">
        <v>2026</v>
      </c>
      <c r="B100" s="4">
        <v>46023</v>
      </c>
      <c r="C100" s="4">
        <v>46112</v>
      </c>
      <c r="D100" t="s">
        <v>90</v>
      </c>
      <c r="E100" s="3" t="s">
        <v>107</v>
      </c>
      <c r="F100" s="3" t="s">
        <v>334</v>
      </c>
      <c r="G100" s="3" t="s">
        <v>335</v>
      </c>
      <c r="H100" s="3" t="s">
        <v>336</v>
      </c>
      <c r="I100" s="3" t="s">
        <v>337</v>
      </c>
      <c r="J100" s="3" t="s">
        <v>338</v>
      </c>
      <c r="K100" s="3" t="s">
        <v>292</v>
      </c>
      <c r="L100" t="s">
        <v>116</v>
      </c>
      <c r="M100" t="s">
        <v>99</v>
      </c>
      <c r="N100" s="3" t="s">
        <v>339</v>
      </c>
      <c r="O100" t="s">
        <v>101</v>
      </c>
      <c r="P100" s="8">
        <v>3</v>
      </c>
      <c r="Q100" s="8">
        <v>100</v>
      </c>
      <c r="R100" s="3" t="s">
        <v>102</v>
      </c>
      <c r="S100" s="3" t="s">
        <v>103</v>
      </c>
      <c r="T100" s="3" t="s">
        <v>103</v>
      </c>
      <c r="U100" s="3" t="s">
        <v>102</v>
      </c>
      <c r="V100" s="3" t="s">
        <v>102</v>
      </c>
      <c r="W100" s="3" t="s">
        <v>102</v>
      </c>
      <c r="X100" s="3" t="s">
        <v>339</v>
      </c>
      <c r="Y100" s="9">
        <v>46070</v>
      </c>
      <c r="Z100" s="9">
        <v>46071</v>
      </c>
      <c r="AA100" s="3">
        <v>93</v>
      </c>
      <c r="AB100" s="3">
        <v>100</v>
      </c>
      <c r="AC100" s="3">
        <v>0</v>
      </c>
      <c r="AD100" s="9">
        <v>46077</v>
      </c>
      <c r="AE100" s="3"/>
      <c r="AF100" s="3">
        <v>93</v>
      </c>
      <c r="AG100" s="5" t="s">
        <v>105</v>
      </c>
      <c r="AH100" s="3" t="s">
        <v>106</v>
      </c>
      <c r="AI100" s="4">
        <v>46118</v>
      </c>
      <c r="AJ100" s="7" t="s">
        <v>538</v>
      </c>
    </row>
    <row r="101" spans="1:36" x14ac:dyDescent="0.25">
      <c r="A101" s="3">
        <v>2026</v>
      </c>
      <c r="B101" s="4">
        <v>46023</v>
      </c>
      <c r="C101" s="4">
        <v>46112</v>
      </c>
      <c r="D101" t="s">
        <v>90</v>
      </c>
      <c r="E101" s="3" t="s">
        <v>169</v>
      </c>
      <c r="F101" s="3" t="s">
        <v>184</v>
      </c>
      <c r="G101" s="3" t="s">
        <v>184</v>
      </c>
      <c r="H101" s="3" t="s">
        <v>340</v>
      </c>
      <c r="I101" s="3" t="s">
        <v>188</v>
      </c>
      <c r="J101" s="3" t="s">
        <v>189</v>
      </c>
      <c r="K101" s="3" t="s">
        <v>152</v>
      </c>
      <c r="L101" t="s">
        <v>116</v>
      </c>
      <c r="M101" t="s">
        <v>99</v>
      </c>
      <c r="N101" s="3" t="s">
        <v>341</v>
      </c>
      <c r="O101" t="s">
        <v>101</v>
      </c>
      <c r="P101" s="8">
        <v>0</v>
      </c>
      <c r="Q101" s="10">
        <v>6379.9</v>
      </c>
      <c r="R101" s="3" t="s">
        <v>102</v>
      </c>
      <c r="S101" s="3" t="s">
        <v>103</v>
      </c>
      <c r="T101" s="3" t="s">
        <v>103</v>
      </c>
      <c r="U101" s="3" t="s">
        <v>102</v>
      </c>
      <c r="V101" s="3" t="s">
        <v>102</v>
      </c>
      <c r="W101" s="3" t="s">
        <v>102</v>
      </c>
      <c r="X101" s="3" t="s">
        <v>341</v>
      </c>
      <c r="Y101" s="9">
        <v>46070</v>
      </c>
      <c r="Z101" s="9">
        <v>46072</v>
      </c>
      <c r="AA101" s="3">
        <v>94</v>
      </c>
      <c r="AB101" s="11">
        <v>6379.9</v>
      </c>
      <c r="AC101" s="3">
        <v>0</v>
      </c>
      <c r="AD101" s="9">
        <v>46078</v>
      </c>
      <c r="AE101" s="3"/>
      <c r="AF101" s="3">
        <v>94</v>
      </c>
      <c r="AG101" s="5" t="s">
        <v>105</v>
      </c>
      <c r="AH101" s="3" t="s">
        <v>106</v>
      </c>
      <c r="AI101" s="4">
        <v>46118</v>
      </c>
      <c r="AJ101" s="7" t="s">
        <v>538</v>
      </c>
    </row>
    <row r="102" spans="1:36" x14ac:dyDescent="0.25">
      <c r="A102" s="3">
        <v>2026</v>
      </c>
      <c r="B102" s="4">
        <v>46023</v>
      </c>
      <c r="C102" s="4">
        <v>46112</v>
      </c>
      <c r="D102" t="s">
        <v>90</v>
      </c>
      <c r="E102" s="3" t="s">
        <v>169</v>
      </c>
      <c r="F102" s="3" t="s">
        <v>184</v>
      </c>
      <c r="G102" s="3" t="s">
        <v>184</v>
      </c>
      <c r="H102" s="3" t="s">
        <v>340</v>
      </c>
      <c r="I102" s="3" t="s">
        <v>188</v>
      </c>
      <c r="J102" s="3" t="s">
        <v>189</v>
      </c>
      <c r="K102" s="3" t="s">
        <v>152</v>
      </c>
      <c r="L102" t="s">
        <v>116</v>
      </c>
      <c r="M102" t="s">
        <v>99</v>
      </c>
      <c r="N102" s="3" t="s">
        <v>341</v>
      </c>
      <c r="O102" t="s">
        <v>101</v>
      </c>
      <c r="P102" s="8">
        <v>0</v>
      </c>
      <c r="Q102" s="8">
        <v>812</v>
      </c>
      <c r="R102" s="3" t="s">
        <v>102</v>
      </c>
      <c r="S102" s="3" t="s">
        <v>103</v>
      </c>
      <c r="T102" s="3" t="s">
        <v>103</v>
      </c>
      <c r="U102" s="3" t="s">
        <v>102</v>
      </c>
      <c r="V102" s="3" t="s">
        <v>102</v>
      </c>
      <c r="W102" s="3" t="s">
        <v>102</v>
      </c>
      <c r="X102" s="3" t="s">
        <v>341</v>
      </c>
      <c r="Y102" s="9">
        <v>46070</v>
      </c>
      <c r="Z102" s="9">
        <v>46072</v>
      </c>
      <c r="AA102" s="3">
        <v>95</v>
      </c>
      <c r="AB102" s="3">
        <v>812</v>
      </c>
      <c r="AC102" s="3">
        <v>0</v>
      </c>
      <c r="AD102" s="9">
        <v>46078</v>
      </c>
      <c r="AE102" s="3"/>
      <c r="AF102" s="3">
        <v>95</v>
      </c>
      <c r="AG102" s="5" t="s">
        <v>105</v>
      </c>
      <c r="AH102" s="3" t="s">
        <v>106</v>
      </c>
      <c r="AI102" s="4">
        <v>46118</v>
      </c>
      <c r="AJ102" s="7" t="s">
        <v>538</v>
      </c>
    </row>
    <row r="103" spans="1:36" x14ac:dyDescent="0.25">
      <c r="A103" s="3">
        <v>2026</v>
      </c>
      <c r="B103" s="4">
        <v>46023</v>
      </c>
      <c r="C103" s="4">
        <v>46112</v>
      </c>
      <c r="D103" t="s">
        <v>90</v>
      </c>
      <c r="E103" s="3" t="s">
        <v>91</v>
      </c>
      <c r="F103" s="3" t="s">
        <v>164</v>
      </c>
      <c r="G103" s="3" t="s">
        <v>165</v>
      </c>
      <c r="H103" s="3" t="s">
        <v>210</v>
      </c>
      <c r="I103" s="3" t="s">
        <v>211</v>
      </c>
      <c r="J103" s="3" t="s">
        <v>129</v>
      </c>
      <c r="K103" s="3" t="s">
        <v>139</v>
      </c>
      <c r="L103" t="s">
        <v>116</v>
      </c>
      <c r="M103" t="s">
        <v>99</v>
      </c>
      <c r="N103" s="3" t="s">
        <v>342</v>
      </c>
      <c r="O103" t="s">
        <v>101</v>
      </c>
      <c r="P103" s="8">
        <v>2</v>
      </c>
      <c r="Q103" s="10">
        <v>1078</v>
      </c>
      <c r="R103" s="3" t="s">
        <v>102</v>
      </c>
      <c r="S103" s="3" t="s">
        <v>103</v>
      </c>
      <c r="T103" s="3" t="s">
        <v>212</v>
      </c>
      <c r="U103" s="3" t="s">
        <v>102</v>
      </c>
      <c r="V103" s="3" t="s">
        <v>103</v>
      </c>
      <c r="W103" s="3" t="s">
        <v>103</v>
      </c>
      <c r="X103" s="3" t="s">
        <v>342</v>
      </c>
      <c r="Y103" s="9">
        <v>46050</v>
      </c>
      <c r="Z103" s="9">
        <v>46050</v>
      </c>
      <c r="AA103" s="3">
        <v>96</v>
      </c>
      <c r="AB103" s="11">
        <v>1078</v>
      </c>
      <c r="AC103" s="3">
        <v>0</v>
      </c>
      <c r="AD103" s="9">
        <v>46079</v>
      </c>
      <c r="AE103" s="13" t="str">
        <f>HYPERLINK("https://ieeg-my.sharepoint.com/:b:/g/personal/transparencia_ieeg_org_mx/IQB5RdF7y_bARImI3eLb-n3JASeO16qw9GgfBybXRNdWdNs?e=ko5Ics")</f>
        <v>https://ieeg-my.sharepoint.com/:b:/g/personal/transparencia_ieeg_org_mx/IQB5RdF7y_bARImI3eLb-n3JASeO16qw9GgfBybXRNdWdNs?e=ko5Ics</v>
      </c>
      <c r="AF103" s="3">
        <v>96</v>
      </c>
      <c r="AG103" s="5" t="s">
        <v>105</v>
      </c>
      <c r="AH103" s="3" t="s">
        <v>106</v>
      </c>
      <c r="AI103" s="4">
        <v>46118</v>
      </c>
      <c r="AJ103" s="7" t="s">
        <v>538</v>
      </c>
    </row>
    <row r="104" spans="1:36" x14ac:dyDescent="0.25">
      <c r="A104" s="3">
        <v>2026</v>
      </c>
      <c r="B104" s="4">
        <v>46023</v>
      </c>
      <c r="C104" s="4">
        <v>46112</v>
      </c>
      <c r="D104" t="s">
        <v>90</v>
      </c>
      <c r="E104" s="3" t="s">
        <v>91</v>
      </c>
      <c r="F104" s="3" t="s">
        <v>131</v>
      </c>
      <c r="G104" s="3" t="s">
        <v>132</v>
      </c>
      <c r="H104" s="3" t="s">
        <v>133</v>
      </c>
      <c r="I104" s="3" t="s">
        <v>134</v>
      </c>
      <c r="J104" s="3" t="s">
        <v>135</v>
      </c>
      <c r="K104" s="3" t="s">
        <v>96</v>
      </c>
      <c r="L104" t="s">
        <v>98</v>
      </c>
      <c r="M104" t="s">
        <v>99</v>
      </c>
      <c r="N104" s="3" t="s">
        <v>343</v>
      </c>
      <c r="O104" t="s">
        <v>101</v>
      </c>
      <c r="P104" s="8">
        <v>0</v>
      </c>
      <c r="Q104" s="8">
        <v>558</v>
      </c>
      <c r="R104" s="3" t="s">
        <v>102</v>
      </c>
      <c r="S104" s="3" t="s">
        <v>103</v>
      </c>
      <c r="T104" s="3" t="s">
        <v>136</v>
      </c>
      <c r="U104" s="3" t="s">
        <v>102</v>
      </c>
      <c r="V104" s="3" t="s">
        <v>103</v>
      </c>
      <c r="W104" s="3" t="s">
        <v>103</v>
      </c>
      <c r="X104" s="3" t="s">
        <v>343</v>
      </c>
      <c r="Y104" s="9">
        <v>46056</v>
      </c>
      <c r="Z104" s="9">
        <v>46077</v>
      </c>
      <c r="AA104" s="3">
        <v>97</v>
      </c>
      <c r="AB104" s="3">
        <v>558</v>
      </c>
      <c r="AC104" s="3">
        <v>0</v>
      </c>
      <c r="AD104" s="9">
        <v>46079</v>
      </c>
      <c r="AE104" s="8"/>
      <c r="AF104" s="3">
        <v>97</v>
      </c>
      <c r="AG104" s="5" t="s">
        <v>105</v>
      </c>
      <c r="AH104" s="3" t="s">
        <v>106</v>
      </c>
      <c r="AI104" s="4">
        <v>46118</v>
      </c>
      <c r="AJ104" s="7" t="s">
        <v>538</v>
      </c>
    </row>
    <row r="105" spans="1:36" x14ac:dyDescent="0.25">
      <c r="A105" s="3">
        <v>2026</v>
      </c>
      <c r="B105" s="4">
        <v>46023</v>
      </c>
      <c r="C105" s="4">
        <v>46112</v>
      </c>
      <c r="D105" t="s">
        <v>90</v>
      </c>
      <c r="E105" s="3" t="s">
        <v>91</v>
      </c>
      <c r="F105" s="3" t="s">
        <v>131</v>
      </c>
      <c r="G105" s="3" t="s">
        <v>132</v>
      </c>
      <c r="H105" s="3" t="s">
        <v>133</v>
      </c>
      <c r="I105" s="3" t="s">
        <v>134</v>
      </c>
      <c r="J105" s="3" t="s">
        <v>135</v>
      </c>
      <c r="K105" s="3" t="s">
        <v>96</v>
      </c>
      <c r="L105" t="s">
        <v>98</v>
      </c>
      <c r="M105" t="s">
        <v>99</v>
      </c>
      <c r="N105" s="3" t="s">
        <v>344</v>
      </c>
      <c r="O105" t="s">
        <v>101</v>
      </c>
      <c r="P105" s="8">
        <v>2</v>
      </c>
      <c r="Q105" s="8">
        <v>990</v>
      </c>
      <c r="R105" s="3" t="s">
        <v>102</v>
      </c>
      <c r="S105" s="3" t="s">
        <v>103</v>
      </c>
      <c r="T105" s="3" t="s">
        <v>136</v>
      </c>
      <c r="U105" s="3" t="s">
        <v>102</v>
      </c>
      <c r="V105" s="3" t="s">
        <v>103</v>
      </c>
      <c r="W105" s="3" t="s">
        <v>345</v>
      </c>
      <c r="X105" s="3" t="s">
        <v>344</v>
      </c>
      <c r="Y105" s="9">
        <v>46071</v>
      </c>
      <c r="Z105" s="9">
        <v>46071</v>
      </c>
      <c r="AA105" s="3">
        <v>98</v>
      </c>
      <c r="AB105" s="3">
        <v>990</v>
      </c>
      <c r="AC105" s="3">
        <v>0</v>
      </c>
      <c r="AD105" s="9">
        <v>46079</v>
      </c>
      <c r="AE105" s="13" t="str">
        <f>HYPERLINK("https://ieeg-my.sharepoint.com/:b:/g/personal/transparencia_ieeg_org_mx/IQDmMo3hWBw8QYErUa8l7_wKAbWHTgQ4-GuHXgOF_ZIF_jg?e=qnfOTU")</f>
        <v>https://ieeg-my.sharepoint.com/:b:/g/personal/transparencia_ieeg_org_mx/IQDmMo3hWBw8QYErUa8l7_wKAbWHTgQ4-GuHXgOF_ZIF_jg?e=qnfOTU</v>
      </c>
      <c r="AF105" s="3">
        <v>98</v>
      </c>
      <c r="AG105" s="5" t="s">
        <v>105</v>
      </c>
      <c r="AH105" s="3" t="s">
        <v>106</v>
      </c>
      <c r="AI105" s="4">
        <v>46118</v>
      </c>
      <c r="AJ105" s="7" t="s">
        <v>538</v>
      </c>
    </row>
    <row r="106" spans="1:36" x14ac:dyDescent="0.25">
      <c r="A106" s="3">
        <v>2026</v>
      </c>
      <c r="B106" s="4">
        <v>46023</v>
      </c>
      <c r="C106" s="4">
        <v>46112</v>
      </c>
      <c r="D106" t="s">
        <v>90</v>
      </c>
      <c r="E106" s="3" t="s">
        <v>91</v>
      </c>
      <c r="F106" s="3" t="s">
        <v>164</v>
      </c>
      <c r="G106" s="3" t="s">
        <v>165</v>
      </c>
      <c r="H106" s="3" t="s">
        <v>252</v>
      </c>
      <c r="I106" s="3" t="s">
        <v>253</v>
      </c>
      <c r="J106" s="3" t="s">
        <v>254</v>
      </c>
      <c r="K106" s="3" t="s">
        <v>255</v>
      </c>
      <c r="L106" t="s">
        <v>116</v>
      </c>
      <c r="M106" t="s">
        <v>99</v>
      </c>
      <c r="N106" s="3" t="s">
        <v>346</v>
      </c>
      <c r="O106" t="s">
        <v>101</v>
      </c>
      <c r="P106" s="8">
        <v>0</v>
      </c>
      <c r="Q106" s="8">
        <v>181</v>
      </c>
      <c r="R106" s="3" t="s">
        <v>102</v>
      </c>
      <c r="S106" s="3" t="s">
        <v>103</v>
      </c>
      <c r="T106" s="3" t="s">
        <v>223</v>
      </c>
      <c r="U106" s="3" t="s">
        <v>102</v>
      </c>
      <c r="V106" s="3" t="s">
        <v>103</v>
      </c>
      <c r="W106" s="3" t="s">
        <v>103</v>
      </c>
      <c r="X106" s="3" t="s">
        <v>346</v>
      </c>
      <c r="Y106" s="4">
        <v>46077</v>
      </c>
      <c r="Z106" s="9">
        <v>46077</v>
      </c>
      <c r="AA106" s="3">
        <v>99</v>
      </c>
      <c r="AB106" s="3">
        <v>181</v>
      </c>
      <c r="AC106" s="3">
        <v>0</v>
      </c>
      <c r="AD106" s="9">
        <v>46079</v>
      </c>
      <c r="AE106" s="3"/>
      <c r="AF106" s="3">
        <v>99</v>
      </c>
      <c r="AG106" s="5" t="s">
        <v>105</v>
      </c>
      <c r="AH106" s="3" t="s">
        <v>106</v>
      </c>
      <c r="AI106" s="4">
        <v>46118</v>
      </c>
      <c r="AJ106" s="7" t="s">
        <v>538</v>
      </c>
    </row>
    <row r="107" spans="1:36" x14ac:dyDescent="0.25">
      <c r="A107" s="3">
        <v>2026</v>
      </c>
      <c r="B107" s="4">
        <v>46023</v>
      </c>
      <c r="C107" s="4">
        <v>46112</v>
      </c>
      <c r="D107" t="s">
        <v>90</v>
      </c>
      <c r="E107" s="3" t="s">
        <v>91</v>
      </c>
      <c r="F107" s="3" t="s">
        <v>164</v>
      </c>
      <c r="G107" s="3" t="s">
        <v>165</v>
      </c>
      <c r="H107" s="3" t="s">
        <v>252</v>
      </c>
      <c r="I107" s="3" t="s">
        <v>253</v>
      </c>
      <c r="J107" s="3" t="s">
        <v>254</v>
      </c>
      <c r="K107" s="3" t="s">
        <v>255</v>
      </c>
      <c r="L107" t="s">
        <v>116</v>
      </c>
      <c r="M107" t="s">
        <v>99</v>
      </c>
      <c r="N107" s="3" t="s">
        <v>346</v>
      </c>
      <c r="O107" t="s">
        <v>101</v>
      </c>
      <c r="P107" s="8">
        <v>0</v>
      </c>
      <c r="Q107" s="8">
        <v>15</v>
      </c>
      <c r="R107" s="3" t="s">
        <v>102</v>
      </c>
      <c r="S107" s="3" t="s">
        <v>103</v>
      </c>
      <c r="T107" s="3" t="s">
        <v>223</v>
      </c>
      <c r="U107" s="3" t="s">
        <v>102</v>
      </c>
      <c r="V107" s="3" t="s">
        <v>103</v>
      </c>
      <c r="W107" s="3" t="s">
        <v>223</v>
      </c>
      <c r="X107" s="3" t="s">
        <v>346</v>
      </c>
      <c r="Y107" s="4">
        <v>46066</v>
      </c>
      <c r="Z107" s="9">
        <v>46066</v>
      </c>
      <c r="AA107" s="3">
        <v>100</v>
      </c>
      <c r="AB107" s="3">
        <v>15</v>
      </c>
      <c r="AC107" s="3">
        <v>0</v>
      </c>
      <c r="AD107" s="9">
        <v>46079</v>
      </c>
      <c r="AE107" s="3"/>
      <c r="AF107" s="3">
        <v>100</v>
      </c>
      <c r="AG107" s="5" t="s">
        <v>105</v>
      </c>
      <c r="AH107" s="3" t="s">
        <v>106</v>
      </c>
      <c r="AI107" s="4">
        <v>46118</v>
      </c>
      <c r="AJ107" s="7" t="s">
        <v>538</v>
      </c>
    </row>
    <row r="108" spans="1:36" x14ac:dyDescent="0.25">
      <c r="A108" s="3">
        <v>2026</v>
      </c>
      <c r="B108" s="4">
        <v>46023</v>
      </c>
      <c r="C108" s="4">
        <v>46112</v>
      </c>
      <c r="D108" t="s">
        <v>90</v>
      </c>
      <c r="E108" s="3" t="s">
        <v>91</v>
      </c>
      <c r="F108" s="3" t="s">
        <v>164</v>
      </c>
      <c r="G108" s="3" t="s">
        <v>165</v>
      </c>
      <c r="H108" s="3" t="s">
        <v>247</v>
      </c>
      <c r="I108" s="3" t="s">
        <v>248</v>
      </c>
      <c r="J108" s="3" t="s">
        <v>249</v>
      </c>
      <c r="K108" s="3" t="s">
        <v>250</v>
      </c>
      <c r="L108" t="s">
        <v>116</v>
      </c>
      <c r="M108" t="s">
        <v>99</v>
      </c>
      <c r="N108" s="3" t="s">
        <v>347</v>
      </c>
      <c r="O108" t="s">
        <v>101</v>
      </c>
      <c r="P108" s="8">
        <v>0</v>
      </c>
      <c r="Q108" s="8">
        <v>228</v>
      </c>
      <c r="R108" s="3" t="s">
        <v>102</v>
      </c>
      <c r="S108" s="3" t="s">
        <v>103</v>
      </c>
      <c r="T108" s="3" t="s">
        <v>103</v>
      </c>
      <c r="U108" s="3" t="s">
        <v>102</v>
      </c>
      <c r="V108" s="3" t="s">
        <v>103</v>
      </c>
      <c r="W108" s="3" t="s">
        <v>207</v>
      </c>
      <c r="X108" s="3" t="s">
        <v>347</v>
      </c>
      <c r="Y108" s="9">
        <v>46065</v>
      </c>
      <c r="Z108" s="9">
        <v>46069</v>
      </c>
      <c r="AA108" s="3">
        <v>101</v>
      </c>
      <c r="AB108" s="3">
        <v>228</v>
      </c>
      <c r="AC108" s="3">
        <v>0</v>
      </c>
      <c r="AD108" s="9">
        <v>46080</v>
      </c>
      <c r="AE108" s="3"/>
      <c r="AF108" s="3">
        <v>101</v>
      </c>
      <c r="AG108" s="5" t="s">
        <v>105</v>
      </c>
      <c r="AH108" s="3" t="s">
        <v>106</v>
      </c>
      <c r="AI108" s="4">
        <v>46118</v>
      </c>
      <c r="AJ108" s="7" t="s">
        <v>538</v>
      </c>
    </row>
    <row r="109" spans="1:36" x14ac:dyDescent="0.25">
      <c r="A109" s="3">
        <v>2026</v>
      </c>
      <c r="B109" s="4">
        <v>46023</v>
      </c>
      <c r="C109" s="4">
        <v>46112</v>
      </c>
      <c r="D109" t="s">
        <v>90</v>
      </c>
      <c r="E109" s="3" t="s">
        <v>107</v>
      </c>
      <c r="F109" s="3" t="s">
        <v>108</v>
      </c>
      <c r="G109" s="3" t="s">
        <v>109</v>
      </c>
      <c r="H109" s="3" t="s">
        <v>247</v>
      </c>
      <c r="I109" s="3" t="s">
        <v>348</v>
      </c>
      <c r="J109" s="3" t="s">
        <v>349</v>
      </c>
      <c r="K109" s="3" t="s">
        <v>350</v>
      </c>
      <c r="L109" t="s">
        <v>116</v>
      </c>
      <c r="M109" t="s">
        <v>99</v>
      </c>
      <c r="N109" s="3" t="s">
        <v>351</v>
      </c>
      <c r="O109" t="s">
        <v>101</v>
      </c>
      <c r="P109" s="8">
        <v>1</v>
      </c>
      <c r="Q109" s="8">
        <v>765.6</v>
      </c>
      <c r="R109" s="3" t="s">
        <v>102</v>
      </c>
      <c r="S109" s="3" t="s">
        <v>103</v>
      </c>
      <c r="T109" s="3" t="s">
        <v>103</v>
      </c>
      <c r="U109" s="3" t="s">
        <v>102</v>
      </c>
      <c r="V109" s="3" t="s">
        <v>103</v>
      </c>
      <c r="W109" s="3" t="s">
        <v>262</v>
      </c>
      <c r="X109" s="3" t="s">
        <v>351</v>
      </c>
      <c r="Y109" s="9">
        <v>46072</v>
      </c>
      <c r="Z109" s="9">
        <v>46072</v>
      </c>
      <c r="AA109" s="3">
        <v>102</v>
      </c>
      <c r="AB109" s="3">
        <v>765.6</v>
      </c>
      <c r="AC109" s="3">
        <v>0</v>
      </c>
      <c r="AD109" s="9">
        <v>46080</v>
      </c>
      <c r="AE109" s="13" t="str">
        <f>HYPERLINK("https://ieeg-my.sharepoint.com/:b:/g/personal/transparencia_ieeg_org_mx/IQBVIOfHJuZkR7M5WXTsyNtUAd9pjKJBO29BIPEct2334gg?e=aTcGzM")</f>
        <v>https://ieeg-my.sharepoint.com/:b:/g/personal/transparencia_ieeg_org_mx/IQBVIOfHJuZkR7M5WXTsyNtUAd9pjKJBO29BIPEct2334gg?e=aTcGzM</v>
      </c>
      <c r="AF109" s="3">
        <v>102</v>
      </c>
      <c r="AG109" s="5" t="s">
        <v>105</v>
      </c>
      <c r="AH109" s="3" t="s">
        <v>106</v>
      </c>
      <c r="AI109" s="4">
        <v>46118</v>
      </c>
      <c r="AJ109" s="7" t="s">
        <v>544</v>
      </c>
    </row>
    <row r="110" spans="1:36" x14ac:dyDescent="0.25">
      <c r="A110" s="3">
        <v>2026</v>
      </c>
      <c r="B110" s="4">
        <v>46023</v>
      </c>
      <c r="C110" s="4">
        <v>46112</v>
      </c>
      <c r="D110" t="s">
        <v>90</v>
      </c>
      <c r="E110" s="3" t="s">
        <v>91</v>
      </c>
      <c r="F110" s="3" t="s">
        <v>352</v>
      </c>
      <c r="G110" s="3" t="s">
        <v>353</v>
      </c>
      <c r="H110" s="3" t="s">
        <v>354</v>
      </c>
      <c r="I110" s="3" t="s">
        <v>355</v>
      </c>
      <c r="J110" s="3" t="s">
        <v>356</v>
      </c>
      <c r="K110" s="3" t="s">
        <v>357</v>
      </c>
      <c r="L110" t="s">
        <v>98</v>
      </c>
      <c r="M110" t="s">
        <v>99</v>
      </c>
      <c r="N110" s="3" t="s">
        <v>358</v>
      </c>
      <c r="O110" t="s">
        <v>101</v>
      </c>
      <c r="P110" s="8">
        <v>1</v>
      </c>
      <c r="Q110" s="8">
        <v>516</v>
      </c>
      <c r="R110" s="3" t="s">
        <v>102</v>
      </c>
      <c r="S110" s="3" t="s">
        <v>103</v>
      </c>
      <c r="T110" s="3" t="s">
        <v>103</v>
      </c>
      <c r="U110" s="3" t="s">
        <v>102</v>
      </c>
      <c r="V110" s="3" t="s">
        <v>103</v>
      </c>
      <c r="W110" s="3" t="s">
        <v>140</v>
      </c>
      <c r="X110" s="3" t="s">
        <v>358</v>
      </c>
      <c r="Y110" s="9">
        <v>46078</v>
      </c>
      <c r="Z110" s="9">
        <v>46078</v>
      </c>
      <c r="AA110" s="3">
        <v>103</v>
      </c>
      <c r="AB110" s="3">
        <v>516</v>
      </c>
      <c r="AC110" s="3">
        <v>0</v>
      </c>
      <c r="AD110" s="9">
        <v>46080</v>
      </c>
      <c r="AE110" s="13" t="str">
        <f>HYPERLINK("https://ieeg-my.sharepoint.com/:b:/g/personal/transparencia_ieeg_org_mx/IQCdrSIFtqHdQLfW6krxnmBmAVHY_Fm0xZElB_2379rAC9g?e=OVYrU9")</f>
        <v>https://ieeg-my.sharepoint.com/:b:/g/personal/transparencia_ieeg_org_mx/IQCdrSIFtqHdQLfW6krxnmBmAVHY_Fm0xZElB_2379rAC9g?e=OVYrU9</v>
      </c>
      <c r="AF110" s="3">
        <v>103</v>
      </c>
      <c r="AG110" s="5" t="s">
        <v>105</v>
      </c>
      <c r="AH110" s="3" t="s">
        <v>106</v>
      </c>
      <c r="AI110" s="4">
        <v>46118</v>
      </c>
      <c r="AJ110" s="7" t="s">
        <v>538</v>
      </c>
    </row>
    <row r="111" spans="1:36" x14ac:dyDescent="0.25">
      <c r="A111" s="3">
        <v>2026</v>
      </c>
      <c r="B111" s="4">
        <v>46023</v>
      </c>
      <c r="C111" s="4">
        <v>46112</v>
      </c>
      <c r="D111" t="s">
        <v>90</v>
      </c>
      <c r="E111" s="3" t="s">
        <v>91</v>
      </c>
      <c r="F111" s="3" t="s">
        <v>352</v>
      </c>
      <c r="G111" s="3" t="s">
        <v>353</v>
      </c>
      <c r="H111" s="3" t="s">
        <v>354</v>
      </c>
      <c r="I111" s="3" t="s">
        <v>355</v>
      </c>
      <c r="J111" s="3" t="s">
        <v>356</v>
      </c>
      <c r="K111" s="3" t="s">
        <v>357</v>
      </c>
      <c r="L111" t="s">
        <v>98</v>
      </c>
      <c r="M111" t="s">
        <v>99</v>
      </c>
      <c r="N111" s="3" t="s">
        <v>358</v>
      </c>
      <c r="O111" t="s">
        <v>101</v>
      </c>
      <c r="P111" s="8">
        <v>0</v>
      </c>
      <c r="Q111" s="8">
        <v>76</v>
      </c>
      <c r="R111" s="3" t="s">
        <v>102</v>
      </c>
      <c r="S111" s="3" t="s">
        <v>103</v>
      </c>
      <c r="T111" s="3" t="s">
        <v>103</v>
      </c>
      <c r="U111" s="3" t="s">
        <v>102</v>
      </c>
      <c r="V111" s="3" t="s">
        <v>103</v>
      </c>
      <c r="W111" s="3" t="s">
        <v>140</v>
      </c>
      <c r="X111" s="3" t="s">
        <v>358</v>
      </c>
      <c r="Y111" s="9">
        <v>46078</v>
      </c>
      <c r="Z111" s="9">
        <v>46078</v>
      </c>
      <c r="AA111" s="3">
        <v>104</v>
      </c>
      <c r="AB111" s="3">
        <v>76</v>
      </c>
      <c r="AC111" s="3">
        <v>0</v>
      </c>
      <c r="AD111" s="9">
        <v>46080</v>
      </c>
      <c r="AE111" s="3"/>
      <c r="AF111" s="3">
        <v>104</v>
      </c>
      <c r="AG111" s="5" t="s">
        <v>105</v>
      </c>
      <c r="AH111" s="3" t="s">
        <v>106</v>
      </c>
      <c r="AI111" s="4">
        <v>46118</v>
      </c>
      <c r="AJ111" s="7" t="s">
        <v>538</v>
      </c>
    </row>
    <row r="112" spans="1:36" x14ac:dyDescent="0.25">
      <c r="A112" s="3">
        <v>2026</v>
      </c>
      <c r="B112" s="4">
        <v>46023</v>
      </c>
      <c r="C112" s="4">
        <v>46112</v>
      </c>
      <c r="D112" t="s">
        <v>90</v>
      </c>
      <c r="E112" s="3" t="s">
        <v>91</v>
      </c>
      <c r="F112" s="3" t="s">
        <v>319</v>
      </c>
      <c r="G112" s="3" t="s">
        <v>120</v>
      </c>
      <c r="H112" s="3" t="s">
        <v>137</v>
      </c>
      <c r="I112" s="3" t="s">
        <v>359</v>
      </c>
      <c r="J112" s="3" t="s">
        <v>360</v>
      </c>
      <c r="K112" s="3" t="s">
        <v>361</v>
      </c>
      <c r="L112" t="s">
        <v>116</v>
      </c>
      <c r="M112" t="s">
        <v>99</v>
      </c>
      <c r="N112" s="3" t="s">
        <v>362</v>
      </c>
      <c r="O112" t="s">
        <v>101</v>
      </c>
      <c r="P112" s="8">
        <v>0</v>
      </c>
      <c r="Q112" s="8">
        <v>382.8</v>
      </c>
      <c r="R112" s="3" t="s">
        <v>102</v>
      </c>
      <c r="S112" s="3" t="s">
        <v>103</v>
      </c>
      <c r="T112" s="3" t="s">
        <v>103</v>
      </c>
      <c r="U112" s="3" t="s">
        <v>102</v>
      </c>
      <c r="V112" s="3" t="s">
        <v>103</v>
      </c>
      <c r="W112" s="3" t="s">
        <v>148</v>
      </c>
      <c r="X112" s="3" t="s">
        <v>362</v>
      </c>
      <c r="Y112" s="9">
        <v>46058</v>
      </c>
      <c r="Z112" s="9">
        <v>46058</v>
      </c>
      <c r="AA112" s="3">
        <v>105</v>
      </c>
      <c r="AB112" s="3">
        <v>382.8</v>
      </c>
      <c r="AC112" s="3">
        <v>0</v>
      </c>
      <c r="AD112" s="9">
        <v>46080</v>
      </c>
      <c r="AE112" s="13" t="str">
        <f>HYPERLINK("https://ieeg-my.sharepoint.com/:b:/g/personal/transparencia_ieeg_org_mx/IQDxHegaHewWQL45pJPF9XVCAX-MvLBmthf7f2ya23gltyc?e=jJZLSf")</f>
        <v>https://ieeg-my.sharepoint.com/:b:/g/personal/transparencia_ieeg_org_mx/IQDxHegaHewWQL45pJPF9XVCAX-MvLBmthf7f2ya23gltyc?e=jJZLSf</v>
      </c>
      <c r="AF112" s="3">
        <v>105</v>
      </c>
      <c r="AG112" s="5" t="s">
        <v>105</v>
      </c>
      <c r="AH112" s="3" t="s">
        <v>106</v>
      </c>
      <c r="AI112" s="4">
        <v>46118</v>
      </c>
      <c r="AJ112" s="7" t="s">
        <v>538</v>
      </c>
    </row>
    <row r="113" spans="1:36" x14ac:dyDescent="0.25">
      <c r="A113" s="3">
        <v>2026</v>
      </c>
      <c r="B113" s="4">
        <v>46023</v>
      </c>
      <c r="C113" s="4">
        <v>46112</v>
      </c>
      <c r="D113" t="s">
        <v>90</v>
      </c>
      <c r="E113" s="3" t="s">
        <v>91</v>
      </c>
      <c r="F113" s="3" t="s">
        <v>108</v>
      </c>
      <c r="G113" s="3" t="s">
        <v>109</v>
      </c>
      <c r="H113" s="3" t="s">
        <v>113</v>
      </c>
      <c r="I113" s="3" t="s">
        <v>114</v>
      </c>
      <c r="J113" s="3" t="s">
        <v>115</v>
      </c>
      <c r="K113" s="3" t="s">
        <v>97</v>
      </c>
      <c r="L113" t="s">
        <v>116</v>
      </c>
      <c r="M113" t="s">
        <v>99</v>
      </c>
      <c r="N113" s="3" t="s">
        <v>351</v>
      </c>
      <c r="O113" t="s">
        <v>101</v>
      </c>
      <c r="P113" s="8">
        <v>1</v>
      </c>
      <c r="Q113" s="8">
        <v>842.1</v>
      </c>
      <c r="R113" s="3" t="s">
        <v>102</v>
      </c>
      <c r="S113" s="3" t="s">
        <v>103</v>
      </c>
      <c r="T113" s="3" t="s">
        <v>118</v>
      </c>
      <c r="U113" s="3" t="s">
        <v>102</v>
      </c>
      <c r="V113" s="3" t="s">
        <v>103</v>
      </c>
      <c r="W113" s="3" t="s">
        <v>262</v>
      </c>
      <c r="X113" s="3" t="s">
        <v>351</v>
      </c>
      <c r="Y113" s="9">
        <v>46072</v>
      </c>
      <c r="Z113" s="9">
        <v>46072</v>
      </c>
      <c r="AA113" s="3">
        <v>106</v>
      </c>
      <c r="AB113" s="3">
        <v>842.1</v>
      </c>
      <c r="AC113" s="3">
        <v>0</v>
      </c>
      <c r="AD113" s="9">
        <v>46086</v>
      </c>
      <c r="AE113" s="13" t="str">
        <f>HYPERLINK("https://ieeg-my.sharepoint.com/:b:/g/personal/transparencia_ieeg_org_mx/IQAUDUIR3YAPQ4Su4sEaRJpSAasYbMiV6VDs9C8MUl07Tuc?e=zxHtJw")</f>
        <v>https://ieeg-my.sharepoint.com/:b:/g/personal/transparencia_ieeg_org_mx/IQAUDUIR3YAPQ4Su4sEaRJpSAasYbMiV6VDs9C8MUl07Tuc?e=zxHtJw</v>
      </c>
      <c r="AF113" s="3">
        <v>106</v>
      </c>
      <c r="AG113" s="5" t="s">
        <v>105</v>
      </c>
      <c r="AH113" s="3" t="s">
        <v>106</v>
      </c>
      <c r="AI113" s="4">
        <v>46118</v>
      </c>
      <c r="AJ113" s="7" t="s">
        <v>538</v>
      </c>
    </row>
    <row r="114" spans="1:36" x14ac:dyDescent="0.25">
      <c r="A114" s="3">
        <v>2026</v>
      </c>
      <c r="B114" s="4">
        <v>46023</v>
      </c>
      <c r="C114" s="4">
        <v>46112</v>
      </c>
      <c r="D114" t="s">
        <v>90</v>
      </c>
      <c r="E114" s="3" t="s">
        <v>91</v>
      </c>
      <c r="F114" s="3" t="s">
        <v>108</v>
      </c>
      <c r="G114" s="3" t="s">
        <v>109</v>
      </c>
      <c r="H114" s="3" t="s">
        <v>113</v>
      </c>
      <c r="I114" s="3" t="s">
        <v>114</v>
      </c>
      <c r="J114" s="3" t="s">
        <v>115</v>
      </c>
      <c r="K114" s="3" t="s">
        <v>97</v>
      </c>
      <c r="L114" t="s">
        <v>116</v>
      </c>
      <c r="M114" t="s">
        <v>99</v>
      </c>
      <c r="N114" s="3" t="s">
        <v>363</v>
      </c>
      <c r="O114" t="s">
        <v>101</v>
      </c>
      <c r="P114" s="8">
        <v>3</v>
      </c>
      <c r="Q114" s="10">
        <v>1364</v>
      </c>
      <c r="R114" s="3" t="s">
        <v>102</v>
      </c>
      <c r="S114" s="3" t="s">
        <v>103</v>
      </c>
      <c r="T114" s="3" t="s">
        <v>118</v>
      </c>
      <c r="U114" s="3" t="s">
        <v>102</v>
      </c>
      <c r="V114" s="3" t="s">
        <v>103</v>
      </c>
      <c r="W114" s="3" t="s">
        <v>103</v>
      </c>
      <c r="X114" s="3" t="s">
        <v>363</v>
      </c>
      <c r="Y114" s="9">
        <v>46077</v>
      </c>
      <c r="Z114" s="4">
        <v>46077</v>
      </c>
      <c r="AA114" s="3">
        <v>107</v>
      </c>
      <c r="AB114" s="11">
        <v>1364</v>
      </c>
      <c r="AC114" s="3">
        <v>0</v>
      </c>
      <c r="AD114" s="9">
        <v>46086</v>
      </c>
      <c r="AE114" s="13" t="str">
        <f>HYPERLINK("https://ieeg-my.sharepoint.com/:b:/g/personal/transparencia_ieeg_org_mx/IQAL9pbM5f3VS5cAcLX94e-uAV2EKFbQX_iYwg7i3hfS7Jc?e=83HWlj")</f>
        <v>https://ieeg-my.sharepoint.com/:b:/g/personal/transparencia_ieeg_org_mx/IQAL9pbM5f3VS5cAcLX94e-uAV2EKFbQX_iYwg7i3hfS7Jc?e=83HWlj</v>
      </c>
      <c r="AF114" s="3">
        <v>107</v>
      </c>
      <c r="AG114" s="5" t="s">
        <v>105</v>
      </c>
      <c r="AH114" s="3" t="s">
        <v>106</v>
      </c>
      <c r="AI114" s="4">
        <v>46118</v>
      </c>
      <c r="AJ114" s="7" t="s">
        <v>538</v>
      </c>
    </row>
    <row r="115" spans="1:36" x14ac:dyDescent="0.25">
      <c r="A115" s="3">
        <v>2026</v>
      </c>
      <c r="B115" s="4">
        <v>46023</v>
      </c>
      <c r="C115" s="4">
        <v>46112</v>
      </c>
      <c r="D115" t="s">
        <v>90</v>
      </c>
      <c r="E115" s="3" t="s">
        <v>91</v>
      </c>
      <c r="F115" s="3" t="s">
        <v>125</v>
      </c>
      <c r="G115" s="3" t="s">
        <v>120</v>
      </c>
      <c r="H115" s="3" t="s">
        <v>126</v>
      </c>
      <c r="I115" s="3" t="s">
        <v>127</v>
      </c>
      <c r="J115" s="3" t="s">
        <v>128</v>
      </c>
      <c r="K115" s="3" t="s">
        <v>129</v>
      </c>
      <c r="L115" t="s">
        <v>116</v>
      </c>
      <c r="M115" t="s">
        <v>99</v>
      </c>
      <c r="N115" s="3" t="s">
        <v>364</v>
      </c>
      <c r="O115" t="s">
        <v>101</v>
      </c>
      <c r="P115" s="8">
        <v>0</v>
      </c>
      <c r="Q115" s="8">
        <v>936</v>
      </c>
      <c r="R115" s="3" t="s">
        <v>102</v>
      </c>
      <c r="S115" s="3" t="s">
        <v>103</v>
      </c>
      <c r="T115" s="3" t="s">
        <v>130</v>
      </c>
      <c r="U115" s="3" t="s">
        <v>102</v>
      </c>
      <c r="V115" s="3" t="s">
        <v>103</v>
      </c>
      <c r="W115" s="3" t="s">
        <v>103</v>
      </c>
      <c r="X115" s="3" t="s">
        <v>364</v>
      </c>
      <c r="Y115" s="9">
        <v>46051</v>
      </c>
      <c r="Z115" s="4">
        <v>46071</v>
      </c>
      <c r="AA115" s="3">
        <v>108</v>
      </c>
      <c r="AB115" s="3">
        <v>936</v>
      </c>
      <c r="AC115" s="3">
        <v>0</v>
      </c>
      <c r="AD115" s="9">
        <v>46086</v>
      </c>
      <c r="AE115" s="8"/>
      <c r="AF115" s="3">
        <v>108</v>
      </c>
      <c r="AG115" s="5" t="s">
        <v>105</v>
      </c>
      <c r="AH115" s="3" t="s">
        <v>106</v>
      </c>
      <c r="AI115" s="4">
        <v>46118</v>
      </c>
      <c r="AJ115" s="7" t="s">
        <v>538</v>
      </c>
    </row>
    <row r="116" spans="1:36" x14ac:dyDescent="0.25">
      <c r="A116" s="3">
        <v>2026</v>
      </c>
      <c r="B116" s="4">
        <v>46023</v>
      </c>
      <c r="C116" s="4">
        <v>46112</v>
      </c>
      <c r="D116" t="s">
        <v>90</v>
      </c>
      <c r="E116" s="3" t="s">
        <v>107</v>
      </c>
      <c r="F116" s="3" t="s">
        <v>213</v>
      </c>
      <c r="G116" s="3" t="s">
        <v>214</v>
      </c>
      <c r="H116" s="3" t="s">
        <v>215</v>
      </c>
      <c r="I116" s="3" t="s">
        <v>263</v>
      </c>
      <c r="J116" s="3" t="s">
        <v>97</v>
      </c>
      <c r="K116" s="3" t="s">
        <v>264</v>
      </c>
      <c r="L116" t="s">
        <v>98</v>
      </c>
      <c r="M116" t="s">
        <v>99</v>
      </c>
      <c r="N116" s="3" t="s">
        <v>365</v>
      </c>
      <c r="O116" t="s">
        <v>101</v>
      </c>
      <c r="P116" s="8">
        <v>0</v>
      </c>
      <c r="Q116" s="10">
        <v>3585</v>
      </c>
      <c r="R116" s="3" t="s">
        <v>102</v>
      </c>
      <c r="S116" s="3" t="s">
        <v>103</v>
      </c>
      <c r="T116" s="3" t="s">
        <v>103</v>
      </c>
      <c r="U116" s="3" t="s">
        <v>102</v>
      </c>
      <c r="V116" s="3" t="s">
        <v>102</v>
      </c>
      <c r="W116" s="3" t="s">
        <v>327</v>
      </c>
      <c r="X116" s="3" t="s">
        <v>365</v>
      </c>
      <c r="Y116" s="9">
        <v>46086</v>
      </c>
      <c r="Z116" s="9">
        <v>46088</v>
      </c>
      <c r="AA116" s="3">
        <v>109</v>
      </c>
      <c r="AB116" s="11">
        <v>3585</v>
      </c>
      <c r="AC116" s="3">
        <v>0</v>
      </c>
      <c r="AD116" s="9">
        <v>46091</v>
      </c>
      <c r="AE116" s="3"/>
      <c r="AF116" s="3">
        <v>109</v>
      </c>
      <c r="AG116" s="5" t="s">
        <v>105</v>
      </c>
      <c r="AH116" s="3" t="s">
        <v>106</v>
      </c>
      <c r="AI116" s="4">
        <v>46118</v>
      </c>
      <c r="AJ116" s="7" t="s">
        <v>538</v>
      </c>
    </row>
    <row r="117" spans="1:36" x14ac:dyDescent="0.25">
      <c r="A117" s="3">
        <v>2026</v>
      </c>
      <c r="B117" s="4">
        <v>46023</v>
      </c>
      <c r="C117" s="4">
        <v>46112</v>
      </c>
      <c r="D117" t="s">
        <v>90</v>
      </c>
      <c r="E117" s="3" t="s">
        <v>169</v>
      </c>
      <c r="F117" s="3" t="s">
        <v>177</v>
      </c>
      <c r="G117" s="3" t="s">
        <v>178</v>
      </c>
      <c r="H117" s="3" t="s">
        <v>179</v>
      </c>
      <c r="I117" s="3" t="s">
        <v>366</v>
      </c>
      <c r="J117" s="3" t="s">
        <v>161</v>
      </c>
      <c r="K117" s="3" t="s">
        <v>367</v>
      </c>
      <c r="L117" t="s">
        <v>98</v>
      </c>
      <c r="M117" t="s">
        <v>99</v>
      </c>
      <c r="N117" s="3" t="s">
        <v>368</v>
      </c>
      <c r="O117" t="s">
        <v>101</v>
      </c>
      <c r="P117" s="8">
        <v>3</v>
      </c>
      <c r="Q117" s="10">
        <v>12355.11</v>
      </c>
      <c r="R117" s="3" t="s">
        <v>102</v>
      </c>
      <c r="S117" s="3" t="s">
        <v>103</v>
      </c>
      <c r="T117" s="3" t="s">
        <v>103</v>
      </c>
      <c r="U117" s="3" t="s">
        <v>102</v>
      </c>
      <c r="V117" s="3" t="s">
        <v>102</v>
      </c>
      <c r="W117" s="3" t="s">
        <v>102</v>
      </c>
      <c r="X117" s="3" t="s">
        <v>368</v>
      </c>
      <c r="Y117" s="9">
        <v>46084</v>
      </c>
      <c r="Z117" s="9">
        <v>46087</v>
      </c>
      <c r="AA117" s="3">
        <v>110</v>
      </c>
      <c r="AB117" s="11">
        <v>12355.11</v>
      </c>
      <c r="AC117" s="3">
        <v>0</v>
      </c>
      <c r="AD117" s="9">
        <v>46090</v>
      </c>
      <c r="AE117" s="8"/>
      <c r="AF117" s="3">
        <v>110</v>
      </c>
      <c r="AG117" s="5" t="s">
        <v>105</v>
      </c>
      <c r="AH117" s="3" t="s">
        <v>106</v>
      </c>
      <c r="AI117" s="4">
        <v>46118</v>
      </c>
      <c r="AJ117" s="7" t="s">
        <v>538</v>
      </c>
    </row>
    <row r="118" spans="1:36" x14ac:dyDescent="0.25">
      <c r="A118" s="3">
        <v>2026</v>
      </c>
      <c r="B118" s="4">
        <v>46023</v>
      </c>
      <c r="C118" s="4">
        <v>46112</v>
      </c>
      <c r="D118" t="s">
        <v>90</v>
      </c>
      <c r="E118" s="3" t="s">
        <v>91</v>
      </c>
      <c r="F118" s="3" t="s">
        <v>119</v>
      </c>
      <c r="G118" s="3" t="s">
        <v>120</v>
      </c>
      <c r="H118" s="3" t="s">
        <v>158</v>
      </c>
      <c r="I118" s="3" t="s">
        <v>172</v>
      </c>
      <c r="J118" s="3" t="s">
        <v>173</v>
      </c>
      <c r="K118" s="3" t="s">
        <v>174</v>
      </c>
      <c r="L118" t="s">
        <v>116</v>
      </c>
      <c r="M118" t="s">
        <v>99</v>
      </c>
      <c r="N118" s="3" t="s">
        <v>369</v>
      </c>
      <c r="O118" t="s">
        <v>101</v>
      </c>
      <c r="P118" s="8">
        <v>0</v>
      </c>
      <c r="Q118" s="8">
        <v>392</v>
      </c>
      <c r="R118" s="3" t="s">
        <v>102</v>
      </c>
      <c r="S118" s="3" t="s">
        <v>103</v>
      </c>
      <c r="T118" s="3" t="s">
        <v>163</v>
      </c>
      <c r="U118" s="3" t="s">
        <v>102</v>
      </c>
      <c r="V118" s="3" t="s">
        <v>103</v>
      </c>
      <c r="W118" s="3" t="s">
        <v>103</v>
      </c>
      <c r="X118" s="3" t="s">
        <v>369</v>
      </c>
      <c r="Y118" s="9">
        <v>46069</v>
      </c>
      <c r="Z118" s="9">
        <v>46071</v>
      </c>
      <c r="AA118" s="3">
        <v>111</v>
      </c>
      <c r="AB118" s="3">
        <v>392</v>
      </c>
      <c r="AC118" s="3">
        <v>0</v>
      </c>
      <c r="AD118" s="9">
        <v>46092</v>
      </c>
      <c r="AE118" s="8"/>
      <c r="AF118" s="3">
        <v>111</v>
      </c>
      <c r="AG118" s="5" t="s">
        <v>105</v>
      </c>
      <c r="AH118" s="3" t="s">
        <v>106</v>
      </c>
      <c r="AI118" s="4">
        <v>46118</v>
      </c>
      <c r="AJ118" s="7" t="s">
        <v>538</v>
      </c>
    </row>
    <row r="119" spans="1:36" x14ac:dyDescent="0.25">
      <c r="A119" s="3">
        <v>2026</v>
      </c>
      <c r="B119" s="4">
        <v>46023</v>
      </c>
      <c r="C119" s="4">
        <v>46112</v>
      </c>
      <c r="D119" t="s">
        <v>90</v>
      </c>
      <c r="E119" s="3" t="s">
        <v>107</v>
      </c>
      <c r="F119" s="3" t="s">
        <v>108</v>
      </c>
      <c r="G119" s="3" t="s">
        <v>109</v>
      </c>
      <c r="H119" s="3" t="s">
        <v>158</v>
      </c>
      <c r="I119" s="3" t="s">
        <v>159</v>
      </c>
      <c r="J119" s="3" t="s">
        <v>160</v>
      </c>
      <c r="K119" s="3" t="s">
        <v>161</v>
      </c>
      <c r="L119" t="s">
        <v>98</v>
      </c>
      <c r="M119" t="s">
        <v>99</v>
      </c>
      <c r="N119" s="3" t="s">
        <v>370</v>
      </c>
      <c r="O119" t="s">
        <v>101</v>
      </c>
      <c r="P119" s="8">
        <v>1</v>
      </c>
      <c r="Q119" s="8">
        <v>250.5</v>
      </c>
      <c r="R119" s="3" t="s">
        <v>102</v>
      </c>
      <c r="S119" s="3" t="s">
        <v>103</v>
      </c>
      <c r="T119" s="3" t="s">
        <v>163</v>
      </c>
      <c r="U119" s="3" t="s">
        <v>102</v>
      </c>
      <c r="V119" s="3" t="s">
        <v>103</v>
      </c>
      <c r="W119" s="3" t="s">
        <v>103</v>
      </c>
      <c r="X119" s="3" t="s">
        <v>370</v>
      </c>
      <c r="Y119" s="9">
        <v>46071</v>
      </c>
      <c r="Z119" s="9">
        <v>46071</v>
      </c>
      <c r="AA119" s="3">
        <v>112</v>
      </c>
      <c r="AB119" s="3">
        <v>250.5</v>
      </c>
      <c r="AC119" s="3">
        <v>0</v>
      </c>
      <c r="AD119" s="9">
        <v>46092</v>
      </c>
      <c r="AE119" s="13" t="str">
        <f>HYPERLINK("https://ieeg-my.sharepoint.com/:b:/g/personal/transparencia_ieeg_org_mx/IQC7T6hnBWByS7j_JSFLZTTUAeyOr3XR6LUhojfGDPU3HxA?e=tCGZNq")</f>
        <v>https://ieeg-my.sharepoint.com/:b:/g/personal/transparencia_ieeg_org_mx/IQC7T6hnBWByS7j_JSFLZTTUAeyOr3XR6LUhojfGDPU3HxA?e=tCGZNq</v>
      </c>
      <c r="AF119" s="3">
        <v>112</v>
      </c>
      <c r="AG119" s="5" t="s">
        <v>105</v>
      </c>
      <c r="AH119" s="3" t="s">
        <v>106</v>
      </c>
      <c r="AI119" s="4">
        <v>46118</v>
      </c>
      <c r="AJ119" s="7" t="s">
        <v>538</v>
      </c>
    </row>
    <row r="120" spans="1:36" x14ac:dyDescent="0.25">
      <c r="A120" s="3">
        <v>2026</v>
      </c>
      <c r="B120" s="4">
        <v>46023</v>
      </c>
      <c r="C120" s="4">
        <v>46112</v>
      </c>
      <c r="D120" t="s">
        <v>90</v>
      </c>
      <c r="E120" s="3" t="s">
        <v>91</v>
      </c>
      <c r="F120" s="3" t="s">
        <v>295</v>
      </c>
      <c r="G120" s="3" t="s">
        <v>371</v>
      </c>
      <c r="H120" s="3" t="s">
        <v>158</v>
      </c>
      <c r="I120" s="3" t="s">
        <v>296</v>
      </c>
      <c r="J120" s="3" t="s">
        <v>297</v>
      </c>
      <c r="K120" s="3" t="s">
        <v>97</v>
      </c>
      <c r="L120" t="s">
        <v>98</v>
      </c>
      <c r="M120" t="s">
        <v>99</v>
      </c>
      <c r="N120" s="3" t="s">
        <v>372</v>
      </c>
      <c r="O120" t="s">
        <v>101</v>
      </c>
      <c r="P120" s="8">
        <v>0</v>
      </c>
      <c r="Q120" s="8">
        <v>181</v>
      </c>
      <c r="R120" s="3" t="s">
        <v>102</v>
      </c>
      <c r="S120" s="3" t="s">
        <v>103</v>
      </c>
      <c r="T120" s="3" t="s">
        <v>163</v>
      </c>
      <c r="U120" s="3" t="s">
        <v>102</v>
      </c>
      <c r="V120" s="3" t="s">
        <v>103</v>
      </c>
      <c r="W120" s="3" t="s">
        <v>155</v>
      </c>
      <c r="X120" s="3" t="s">
        <v>372</v>
      </c>
      <c r="Y120" s="9">
        <v>46078</v>
      </c>
      <c r="Z120" s="9">
        <v>46078</v>
      </c>
      <c r="AA120" s="3">
        <v>113</v>
      </c>
      <c r="AB120" s="3">
        <v>181</v>
      </c>
      <c r="AC120" s="3">
        <v>0</v>
      </c>
      <c r="AD120" s="9">
        <v>46092</v>
      </c>
      <c r="AE120" s="13" t="str">
        <f>HYPERLINK("https://ieeg-my.sharepoint.com/:b:/g/personal/transparencia_ieeg_org_mx/IQD9VyXJlMGHR65UZANT7IytAZ-i3Rvoc1Da2cwL7b1vUuQ?e=ueP7U9")</f>
        <v>https://ieeg-my.sharepoint.com/:b:/g/personal/transparencia_ieeg_org_mx/IQD9VyXJlMGHR65UZANT7IytAZ-i3Rvoc1Da2cwL7b1vUuQ?e=ueP7U9</v>
      </c>
      <c r="AF120" s="3">
        <v>113</v>
      </c>
      <c r="AG120" s="5" t="s">
        <v>105</v>
      </c>
      <c r="AH120" s="3" t="s">
        <v>106</v>
      </c>
      <c r="AI120" s="4">
        <v>46118</v>
      </c>
      <c r="AJ120" s="7" t="s">
        <v>538</v>
      </c>
    </row>
    <row r="121" spans="1:36" x14ac:dyDescent="0.25">
      <c r="A121" s="3">
        <v>2026</v>
      </c>
      <c r="B121" s="4">
        <v>46023</v>
      </c>
      <c r="C121" s="4">
        <v>46112</v>
      </c>
      <c r="D121" t="s">
        <v>90</v>
      </c>
      <c r="E121" s="3" t="s">
        <v>91</v>
      </c>
      <c r="F121" s="3" t="s">
        <v>119</v>
      </c>
      <c r="G121" s="3" t="s">
        <v>120</v>
      </c>
      <c r="H121" s="3" t="s">
        <v>158</v>
      </c>
      <c r="I121" s="3" t="s">
        <v>172</v>
      </c>
      <c r="J121" s="3" t="s">
        <v>173</v>
      </c>
      <c r="K121" s="3" t="s">
        <v>174</v>
      </c>
      <c r="L121" t="s">
        <v>116</v>
      </c>
      <c r="M121" t="s">
        <v>99</v>
      </c>
      <c r="N121" s="3" t="s">
        <v>294</v>
      </c>
      <c r="O121" t="s">
        <v>101</v>
      </c>
      <c r="P121" s="3">
        <v>0</v>
      </c>
      <c r="Q121" s="3">
        <v>181</v>
      </c>
      <c r="R121" s="3" t="s">
        <v>102</v>
      </c>
      <c r="S121" s="3" t="s">
        <v>103</v>
      </c>
      <c r="T121" s="3" t="s">
        <v>163</v>
      </c>
      <c r="U121" s="3" t="s">
        <v>102</v>
      </c>
      <c r="V121" s="3" t="s">
        <v>103</v>
      </c>
      <c r="W121" s="3" t="s">
        <v>103</v>
      </c>
      <c r="X121" s="3" t="s">
        <v>294</v>
      </c>
      <c r="Y121" s="4">
        <v>46092</v>
      </c>
      <c r="Z121" s="4">
        <v>46092</v>
      </c>
      <c r="AA121" s="3">
        <v>114</v>
      </c>
      <c r="AB121" s="3">
        <v>181</v>
      </c>
      <c r="AC121" s="3">
        <v>0</v>
      </c>
      <c r="AD121" s="4">
        <v>46092</v>
      </c>
      <c r="AE121" s="13" t="str">
        <f>HYPERLINK("https://ieeg-my.sharepoint.com/:b:/g/personal/transparencia_ieeg_org_mx/IQAZ-qACxsi6SpfLozSOlrYtARKnmlzQwy_UQc7vDFqJots?e=pnOtUV")</f>
        <v>https://ieeg-my.sharepoint.com/:b:/g/personal/transparencia_ieeg_org_mx/IQAZ-qACxsi6SpfLozSOlrYtARKnmlzQwy_UQc7vDFqJots?e=pnOtUV</v>
      </c>
      <c r="AF121" s="3">
        <v>114</v>
      </c>
      <c r="AG121" s="5" t="s">
        <v>105</v>
      </c>
      <c r="AH121" s="3" t="s">
        <v>106</v>
      </c>
      <c r="AI121" s="4">
        <v>46118</v>
      </c>
      <c r="AJ121" s="7" t="s">
        <v>538</v>
      </c>
    </row>
    <row r="122" spans="1:36" x14ac:dyDescent="0.25">
      <c r="A122" s="3">
        <v>2026</v>
      </c>
      <c r="B122" s="4">
        <v>46023</v>
      </c>
      <c r="C122" s="4">
        <v>46112</v>
      </c>
      <c r="D122" t="s">
        <v>90</v>
      </c>
      <c r="E122" s="3" t="s">
        <v>107</v>
      </c>
      <c r="F122" s="3" t="s">
        <v>108</v>
      </c>
      <c r="G122" s="3" t="s">
        <v>109</v>
      </c>
      <c r="H122" s="3" t="s">
        <v>273</v>
      </c>
      <c r="I122" s="3" t="s">
        <v>274</v>
      </c>
      <c r="J122" s="3" t="s">
        <v>275</v>
      </c>
      <c r="K122" s="3" t="s">
        <v>276</v>
      </c>
      <c r="L122" t="s">
        <v>116</v>
      </c>
      <c r="M122" t="s">
        <v>99</v>
      </c>
      <c r="N122" s="3" t="s">
        <v>373</v>
      </c>
      <c r="O122" t="s">
        <v>101</v>
      </c>
      <c r="P122" s="8">
        <v>0</v>
      </c>
      <c r="Q122" s="8">
        <v>368</v>
      </c>
      <c r="R122" s="3" t="s">
        <v>102</v>
      </c>
      <c r="S122" s="3" t="s">
        <v>103</v>
      </c>
      <c r="T122" s="3" t="s">
        <v>278</v>
      </c>
      <c r="U122" s="3" t="s">
        <v>102</v>
      </c>
      <c r="V122" s="3" t="s">
        <v>103</v>
      </c>
      <c r="W122" s="3" t="s">
        <v>103</v>
      </c>
      <c r="X122" s="3" t="s">
        <v>373</v>
      </c>
      <c r="Y122" s="9">
        <v>46066</v>
      </c>
      <c r="Z122" s="9">
        <v>46066</v>
      </c>
      <c r="AA122" s="3">
        <v>115</v>
      </c>
      <c r="AB122" s="3">
        <v>368</v>
      </c>
      <c r="AC122" s="3">
        <v>0</v>
      </c>
      <c r="AD122" s="9">
        <v>46087</v>
      </c>
      <c r="AE122" s="13" t="str">
        <f>HYPERLINK("https://ieeg-my.sharepoint.com/:b:/g/personal/transparencia_ieeg_org_mx/IQD5VAagQg4GSKjL-atSsYp-AQFSrcP21M8_OH3di6b-MBM?e=bCZfMu")</f>
        <v>https://ieeg-my.sharepoint.com/:b:/g/personal/transparencia_ieeg_org_mx/IQD5VAagQg4GSKjL-atSsYp-AQFSrcP21M8_OH3di6b-MBM?e=bCZfMu</v>
      </c>
      <c r="AF122" s="3">
        <v>115</v>
      </c>
      <c r="AG122" s="5" t="s">
        <v>105</v>
      </c>
      <c r="AH122" s="3" t="s">
        <v>106</v>
      </c>
      <c r="AI122" s="4">
        <v>46118</v>
      </c>
      <c r="AJ122" s="7" t="s">
        <v>538</v>
      </c>
    </row>
    <row r="123" spans="1:36" x14ac:dyDescent="0.25">
      <c r="A123" s="3">
        <v>2026</v>
      </c>
      <c r="B123" s="4">
        <v>46023</v>
      </c>
      <c r="C123" s="4">
        <v>46112</v>
      </c>
      <c r="D123" t="s">
        <v>90</v>
      </c>
      <c r="E123" s="3" t="s">
        <v>107</v>
      </c>
      <c r="F123" s="3" t="s">
        <v>92</v>
      </c>
      <c r="G123" s="3" t="s">
        <v>93</v>
      </c>
      <c r="H123" s="3" t="s">
        <v>273</v>
      </c>
      <c r="I123" s="3" t="s">
        <v>279</v>
      </c>
      <c r="J123" s="3" t="s">
        <v>280</v>
      </c>
      <c r="K123" s="3" t="s">
        <v>281</v>
      </c>
      <c r="L123" t="s">
        <v>98</v>
      </c>
      <c r="M123" t="s">
        <v>99</v>
      </c>
      <c r="N123" s="3" t="s">
        <v>374</v>
      </c>
      <c r="O123" t="s">
        <v>101</v>
      </c>
      <c r="P123" s="3">
        <v>0</v>
      </c>
      <c r="Q123" s="3">
        <v>216</v>
      </c>
      <c r="R123" s="3" t="s">
        <v>102</v>
      </c>
      <c r="S123" s="3" t="s">
        <v>103</v>
      </c>
      <c r="T123" s="3" t="s">
        <v>278</v>
      </c>
      <c r="U123" s="3" t="s">
        <v>102</v>
      </c>
      <c r="V123" s="3" t="s">
        <v>103</v>
      </c>
      <c r="W123" s="3" t="s">
        <v>375</v>
      </c>
      <c r="X123" s="3" t="s">
        <v>374</v>
      </c>
      <c r="Y123" s="4">
        <v>46071</v>
      </c>
      <c r="Z123" s="4">
        <v>46086</v>
      </c>
      <c r="AA123" s="3">
        <v>116</v>
      </c>
      <c r="AB123" s="3">
        <v>216</v>
      </c>
      <c r="AC123" s="3">
        <v>0</v>
      </c>
      <c r="AD123" s="4">
        <v>46087</v>
      </c>
      <c r="AE123" s="3"/>
      <c r="AF123" s="3">
        <v>116</v>
      </c>
      <c r="AG123" s="5" t="s">
        <v>105</v>
      </c>
      <c r="AH123" s="3" t="s">
        <v>106</v>
      </c>
      <c r="AI123" s="4">
        <v>46118</v>
      </c>
      <c r="AJ123" s="7" t="s">
        <v>538</v>
      </c>
    </row>
    <row r="124" spans="1:36" x14ac:dyDescent="0.25">
      <c r="A124" s="3">
        <v>2026</v>
      </c>
      <c r="B124" s="4">
        <v>46023</v>
      </c>
      <c r="C124" s="4">
        <v>46112</v>
      </c>
      <c r="D124" t="s">
        <v>90</v>
      </c>
      <c r="E124" s="3" t="s">
        <v>91</v>
      </c>
      <c r="F124" s="3" t="s">
        <v>164</v>
      </c>
      <c r="G124" s="3" t="s">
        <v>165</v>
      </c>
      <c r="H124" s="3" t="s">
        <v>166</v>
      </c>
      <c r="I124" s="3" t="s">
        <v>167</v>
      </c>
      <c r="J124" s="3" t="s">
        <v>168</v>
      </c>
      <c r="K124" s="3" t="s">
        <v>152</v>
      </c>
      <c r="L124" t="s">
        <v>116</v>
      </c>
      <c r="M124" t="s">
        <v>99</v>
      </c>
      <c r="N124" s="3" t="s">
        <v>376</v>
      </c>
      <c r="O124" t="s">
        <v>101</v>
      </c>
      <c r="P124" s="8">
        <v>0</v>
      </c>
      <c r="Q124" s="8">
        <v>331</v>
      </c>
      <c r="R124" s="3" t="s">
        <v>102</v>
      </c>
      <c r="S124" s="3" t="s">
        <v>103</v>
      </c>
      <c r="T124" s="3" t="s">
        <v>140</v>
      </c>
      <c r="U124" s="3" t="s">
        <v>102</v>
      </c>
      <c r="V124" s="3" t="s">
        <v>103</v>
      </c>
      <c r="W124" s="3" t="s">
        <v>103</v>
      </c>
      <c r="X124" s="3" t="s">
        <v>376</v>
      </c>
      <c r="Y124" s="9">
        <v>46071</v>
      </c>
      <c r="Z124" s="9">
        <v>46080</v>
      </c>
      <c r="AA124" s="3">
        <v>117</v>
      </c>
      <c r="AB124" s="3">
        <v>331</v>
      </c>
      <c r="AC124" s="3">
        <v>0</v>
      </c>
      <c r="AD124" s="9">
        <v>46087</v>
      </c>
      <c r="AE124" s="3"/>
      <c r="AF124" s="3">
        <v>117</v>
      </c>
      <c r="AG124" s="5" t="s">
        <v>105</v>
      </c>
      <c r="AH124" s="3" t="s">
        <v>106</v>
      </c>
      <c r="AI124" s="4">
        <v>46118</v>
      </c>
      <c r="AJ124" s="7" t="s">
        <v>538</v>
      </c>
    </row>
    <row r="125" spans="1:36" x14ac:dyDescent="0.25">
      <c r="A125" s="3">
        <v>2026</v>
      </c>
      <c r="B125" s="4">
        <v>46023</v>
      </c>
      <c r="C125" s="4">
        <v>46112</v>
      </c>
      <c r="D125" t="s">
        <v>90</v>
      </c>
      <c r="E125" s="3" t="s">
        <v>91</v>
      </c>
      <c r="F125" s="3" t="s">
        <v>92</v>
      </c>
      <c r="G125" s="3" t="s">
        <v>93</v>
      </c>
      <c r="H125" s="3" t="s">
        <v>94</v>
      </c>
      <c r="I125" s="3" t="s">
        <v>95</v>
      </c>
      <c r="J125" s="3" t="s">
        <v>96</v>
      </c>
      <c r="K125" s="3" t="s">
        <v>97</v>
      </c>
      <c r="L125" t="s">
        <v>98</v>
      </c>
      <c r="M125" t="s">
        <v>99</v>
      </c>
      <c r="N125" s="3" t="s">
        <v>377</v>
      </c>
      <c r="O125" t="s">
        <v>101</v>
      </c>
      <c r="P125" s="3">
        <v>0</v>
      </c>
      <c r="Q125" s="8">
        <v>522</v>
      </c>
      <c r="R125" s="3" t="s">
        <v>102</v>
      </c>
      <c r="S125" s="3" t="s">
        <v>103</v>
      </c>
      <c r="T125" s="3" t="s">
        <v>104</v>
      </c>
      <c r="U125" s="3" t="s">
        <v>102</v>
      </c>
      <c r="V125" s="3" t="s">
        <v>103</v>
      </c>
      <c r="W125" s="3" t="s">
        <v>103</v>
      </c>
      <c r="X125" s="3" t="s">
        <v>377</v>
      </c>
      <c r="Y125" s="4">
        <v>46066</v>
      </c>
      <c r="Z125" s="4">
        <v>46084</v>
      </c>
      <c r="AA125" s="3">
        <v>118</v>
      </c>
      <c r="AB125" s="3">
        <v>522</v>
      </c>
      <c r="AC125" s="3">
        <v>0</v>
      </c>
      <c r="AD125" s="4">
        <v>46092</v>
      </c>
      <c r="AE125" s="3"/>
      <c r="AF125" s="3">
        <v>118</v>
      </c>
      <c r="AG125" s="5" t="s">
        <v>105</v>
      </c>
      <c r="AH125" s="3" t="s">
        <v>106</v>
      </c>
      <c r="AI125" s="4">
        <v>46118</v>
      </c>
      <c r="AJ125" s="7" t="s">
        <v>538</v>
      </c>
    </row>
    <row r="126" spans="1:36" x14ac:dyDescent="0.25">
      <c r="A126" s="3">
        <v>2026</v>
      </c>
      <c r="B126" s="4">
        <v>46023</v>
      </c>
      <c r="C126" s="4">
        <v>46112</v>
      </c>
      <c r="D126" t="s">
        <v>90</v>
      </c>
      <c r="E126" s="3" t="s">
        <v>107</v>
      </c>
      <c r="F126" s="3" t="s">
        <v>108</v>
      </c>
      <c r="G126" s="3" t="s">
        <v>109</v>
      </c>
      <c r="H126" s="3" t="s">
        <v>94</v>
      </c>
      <c r="I126" s="3" t="s">
        <v>110</v>
      </c>
      <c r="J126" s="3" t="s">
        <v>111</v>
      </c>
      <c r="K126" s="3" t="s">
        <v>112</v>
      </c>
      <c r="L126" t="s">
        <v>98</v>
      </c>
      <c r="M126" t="s">
        <v>99</v>
      </c>
      <c r="N126" s="3" t="s">
        <v>378</v>
      </c>
      <c r="O126" t="s">
        <v>101</v>
      </c>
      <c r="P126" s="8">
        <v>0</v>
      </c>
      <c r="Q126" s="8">
        <v>340</v>
      </c>
      <c r="R126" s="3" t="s">
        <v>102</v>
      </c>
      <c r="S126" s="3" t="s">
        <v>103</v>
      </c>
      <c r="T126" s="3" t="s">
        <v>104</v>
      </c>
      <c r="U126" s="3" t="s">
        <v>102</v>
      </c>
      <c r="V126" s="3" t="s">
        <v>103</v>
      </c>
      <c r="W126" s="3" t="s">
        <v>103</v>
      </c>
      <c r="X126" s="3" t="s">
        <v>378</v>
      </c>
      <c r="Y126" s="9">
        <v>46066</v>
      </c>
      <c r="Z126" s="9">
        <v>46066</v>
      </c>
      <c r="AA126" s="3">
        <v>119</v>
      </c>
      <c r="AB126" s="3">
        <v>340</v>
      </c>
      <c r="AC126" s="3">
        <v>0</v>
      </c>
      <c r="AD126" s="9">
        <v>46092</v>
      </c>
      <c r="AE126" s="13" t="str">
        <f>HYPERLINK("https://ieeg-my.sharepoint.com/:b:/g/personal/transparencia_ieeg_org_mx/IQCaDeNCzqgIQpNaL4mCuuQMAY-hubnb2ukgyTlc2D-CrzY?e=tfUR8g")</f>
        <v>https://ieeg-my.sharepoint.com/:b:/g/personal/transparencia_ieeg_org_mx/IQCaDeNCzqgIQpNaL4mCuuQMAY-hubnb2ukgyTlc2D-CrzY?e=tfUR8g</v>
      </c>
      <c r="AF126" s="3">
        <v>119</v>
      </c>
      <c r="AG126" s="5" t="s">
        <v>105</v>
      </c>
      <c r="AH126" s="3" t="s">
        <v>106</v>
      </c>
      <c r="AI126" s="4">
        <v>46118</v>
      </c>
      <c r="AJ126" s="7" t="s">
        <v>538</v>
      </c>
    </row>
    <row r="127" spans="1:36" x14ac:dyDescent="0.25">
      <c r="A127" s="3">
        <v>2026</v>
      </c>
      <c r="B127" s="4">
        <v>46023</v>
      </c>
      <c r="C127" s="4">
        <v>46112</v>
      </c>
      <c r="D127" t="s">
        <v>90</v>
      </c>
      <c r="E127" s="3" t="s">
        <v>91</v>
      </c>
      <c r="F127" s="3" t="s">
        <v>131</v>
      </c>
      <c r="G127" s="3" t="s">
        <v>132</v>
      </c>
      <c r="H127" s="3" t="s">
        <v>94</v>
      </c>
      <c r="I127" s="3" t="s">
        <v>95</v>
      </c>
      <c r="J127" s="3" t="s">
        <v>96</v>
      </c>
      <c r="K127" s="3" t="s">
        <v>97</v>
      </c>
      <c r="L127" t="s">
        <v>98</v>
      </c>
      <c r="M127" t="s">
        <v>99</v>
      </c>
      <c r="N127" s="3" t="s">
        <v>377</v>
      </c>
      <c r="O127" t="s">
        <v>101</v>
      </c>
      <c r="P127" s="8">
        <v>0</v>
      </c>
      <c r="Q127" s="10">
        <v>1352</v>
      </c>
      <c r="R127" s="3" t="s">
        <v>102</v>
      </c>
      <c r="S127" s="3" t="s">
        <v>103</v>
      </c>
      <c r="T127" s="3" t="s">
        <v>104</v>
      </c>
      <c r="U127" s="3" t="s">
        <v>102</v>
      </c>
      <c r="V127" s="3" t="s">
        <v>103</v>
      </c>
      <c r="W127" s="3" t="s">
        <v>103</v>
      </c>
      <c r="X127" s="3" t="s">
        <v>377</v>
      </c>
      <c r="Y127" s="9">
        <v>46077</v>
      </c>
      <c r="Z127" s="9">
        <v>46077</v>
      </c>
      <c r="AA127" s="3">
        <v>120</v>
      </c>
      <c r="AB127" s="11">
        <v>1352</v>
      </c>
      <c r="AC127" s="3">
        <v>0</v>
      </c>
      <c r="AD127" s="9">
        <v>46092</v>
      </c>
      <c r="AE127" s="13" t="str">
        <f>HYPERLINK("https://ieeg-my.sharepoint.com/:b:/g/personal/transparencia_ieeg_org_mx/IQDg2cxFvae-Qoyo5IRSsXHoAbvbuIlNL823o_umWpgNAN8?e=YZzYUA")</f>
        <v>https://ieeg-my.sharepoint.com/:b:/g/personal/transparencia_ieeg_org_mx/IQDg2cxFvae-Qoyo5IRSsXHoAbvbuIlNL823o_umWpgNAN8?e=YZzYUA</v>
      </c>
      <c r="AF127" s="3">
        <v>120</v>
      </c>
      <c r="AG127" s="5" t="s">
        <v>105</v>
      </c>
      <c r="AH127" s="3" t="s">
        <v>106</v>
      </c>
      <c r="AI127" s="4">
        <v>46118</v>
      </c>
      <c r="AJ127" s="7" t="s">
        <v>538</v>
      </c>
    </row>
    <row r="128" spans="1:36" x14ac:dyDescent="0.25">
      <c r="A128" s="3">
        <v>2026</v>
      </c>
      <c r="B128" s="4">
        <v>46023</v>
      </c>
      <c r="C128" s="4">
        <v>46112</v>
      </c>
      <c r="D128" t="s">
        <v>90</v>
      </c>
      <c r="E128" s="3" t="s">
        <v>91</v>
      </c>
      <c r="F128" s="3" t="s">
        <v>379</v>
      </c>
      <c r="G128" s="3" t="s">
        <v>380</v>
      </c>
      <c r="H128" s="3" t="s">
        <v>381</v>
      </c>
      <c r="I128" s="3" t="s">
        <v>382</v>
      </c>
      <c r="J128" s="3" t="s">
        <v>174</v>
      </c>
      <c r="K128" s="3" t="s">
        <v>270</v>
      </c>
      <c r="L128" t="s">
        <v>116</v>
      </c>
      <c r="M128" t="s">
        <v>99</v>
      </c>
      <c r="N128" s="3" t="s">
        <v>383</v>
      </c>
      <c r="O128" t="s">
        <v>101</v>
      </c>
      <c r="P128" s="8">
        <v>2</v>
      </c>
      <c r="Q128" s="10">
        <v>1148.4000000000001</v>
      </c>
      <c r="R128" s="3" t="s">
        <v>102</v>
      </c>
      <c r="S128" s="3" t="s">
        <v>103</v>
      </c>
      <c r="T128" s="3" t="s">
        <v>103</v>
      </c>
      <c r="U128" s="3" t="s">
        <v>102</v>
      </c>
      <c r="V128" s="3" t="s">
        <v>103</v>
      </c>
      <c r="W128" s="3" t="s">
        <v>384</v>
      </c>
      <c r="X128" s="3" t="s">
        <v>383</v>
      </c>
      <c r="Y128" s="9">
        <v>46084</v>
      </c>
      <c r="Z128" s="9">
        <v>46084</v>
      </c>
      <c r="AA128" s="3">
        <v>121</v>
      </c>
      <c r="AB128" s="11">
        <v>1148.4000000000001</v>
      </c>
      <c r="AC128" s="3">
        <v>0</v>
      </c>
      <c r="AD128" s="9">
        <v>46086</v>
      </c>
      <c r="AE128" s="13" t="str">
        <f>HYPERLINK("https://ieeg-my.sharepoint.com/:b:/g/personal/transparencia_ieeg_org_mx/IQCJ3obp9t1_R5hGreKYkDCBAW8vFdWPL2YRYT_u-PJet9Q?e=Ws46sT")</f>
        <v>https://ieeg-my.sharepoint.com/:b:/g/personal/transparencia_ieeg_org_mx/IQCJ3obp9t1_R5hGreKYkDCBAW8vFdWPL2YRYT_u-PJet9Q?e=Ws46sT</v>
      </c>
      <c r="AF128" s="3">
        <v>121</v>
      </c>
      <c r="AG128" s="5" t="s">
        <v>105</v>
      </c>
      <c r="AH128" s="3" t="s">
        <v>106</v>
      </c>
      <c r="AI128" s="4">
        <v>46118</v>
      </c>
      <c r="AJ128" s="7" t="s">
        <v>545</v>
      </c>
    </row>
    <row r="129" spans="1:36" x14ac:dyDescent="0.25">
      <c r="A129" s="3">
        <v>2026</v>
      </c>
      <c r="B129" s="4">
        <v>46023</v>
      </c>
      <c r="C129" s="4">
        <v>46112</v>
      </c>
      <c r="D129" t="s">
        <v>90</v>
      </c>
      <c r="E129" s="3" t="s">
        <v>169</v>
      </c>
      <c r="F129" s="3" t="s">
        <v>177</v>
      </c>
      <c r="G129" s="3" t="s">
        <v>178</v>
      </c>
      <c r="H129" s="3" t="s">
        <v>179</v>
      </c>
      <c r="I129" s="3" t="s">
        <v>366</v>
      </c>
      <c r="J129" s="3" t="s">
        <v>161</v>
      </c>
      <c r="K129" s="3" t="s">
        <v>367</v>
      </c>
      <c r="L129" t="s">
        <v>98</v>
      </c>
      <c r="M129" t="s">
        <v>99</v>
      </c>
      <c r="N129" s="3" t="s">
        <v>385</v>
      </c>
      <c r="O129" t="s">
        <v>101</v>
      </c>
      <c r="P129" s="8">
        <v>3</v>
      </c>
      <c r="Q129" s="11">
        <v>9930</v>
      </c>
      <c r="R129" s="3" t="s">
        <v>102</v>
      </c>
      <c r="S129" s="3" t="s">
        <v>103</v>
      </c>
      <c r="T129" s="3" t="s">
        <v>103</v>
      </c>
      <c r="U129" s="3" t="s">
        <v>102</v>
      </c>
      <c r="V129" s="3" t="s">
        <v>102</v>
      </c>
      <c r="W129" s="3" t="s">
        <v>102</v>
      </c>
      <c r="X129" s="3" t="s">
        <v>385</v>
      </c>
      <c r="Y129" s="9">
        <v>46080</v>
      </c>
      <c r="Z129" s="9">
        <v>46080</v>
      </c>
      <c r="AA129" s="3">
        <v>122</v>
      </c>
      <c r="AB129" s="11">
        <v>9930</v>
      </c>
      <c r="AC129" s="3">
        <v>0</v>
      </c>
      <c r="AD129" s="9">
        <v>46090</v>
      </c>
      <c r="AE129" s="13" t="str">
        <f>HYPERLINK("https://ieeg-my.sharepoint.com/:b:/g/personal/transparencia_ieeg_org_mx/IQBnHzPFz3-GSZnydMMR7plNAd4izIsjhrzkdFIziyTGsrE?e=eG5IR0")</f>
        <v>https://ieeg-my.sharepoint.com/:b:/g/personal/transparencia_ieeg_org_mx/IQBnHzPFz3-GSZnydMMR7plNAd4izIsjhrzkdFIziyTGsrE?e=eG5IR0</v>
      </c>
      <c r="AF129" s="3">
        <v>122</v>
      </c>
      <c r="AG129" s="5" t="s">
        <v>105</v>
      </c>
      <c r="AH129" s="3" t="s">
        <v>106</v>
      </c>
      <c r="AI129" s="4">
        <v>46118</v>
      </c>
      <c r="AJ129" s="7" t="s">
        <v>538</v>
      </c>
    </row>
    <row r="130" spans="1:36" x14ac:dyDescent="0.25">
      <c r="A130" s="3">
        <v>2026</v>
      </c>
      <c r="B130" s="4">
        <v>46023</v>
      </c>
      <c r="C130" s="4">
        <v>46112</v>
      </c>
      <c r="D130" t="s">
        <v>90</v>
      </c>
      <c r="E130" s="3" t="s">
        <v>91</v>
      </c>
      <c r="F130" s="3" t="s">
        <v>379</v>
      </c>
      <c r="G130" s="3" t="s">
        <v>380</v>
      </c>
      <c r="H130" s="3" t="s">
        <v>381</v>
      </c>
      <c r="I130" s="3" t="s">
        <v>386</v>
      </c>
      <c r="J130" s="3" t="s">
        <v>129</v>
      </c>
      <c r="K130" s="3" t="s">
        <v>387</v>
      </c>
      <c r="L130" t="s">
        <v>116</v>
      </c>
      <c r="M130" t="s">
        <v>99</v>
      </c>
      <c r="N130" s="3" t="s">
        <v>388</v>
      </c>
      <c r="O130" t="s">
        <v>101</v>
      </c>
      <c r="P130" s="8">
        <v>1</v>
      </c>
      <c r="Q130" s="8">
        <v>765.6</v>
      </c>
      <c r="R130" s="3" t="s">
        <v>102</v>
      </c>
      <c r="S130" s="3" t="s">
        <v>103</v>
      </c>
      <c r="T130" s="3" t="s">
        <v>103</v>
      </c>
      <c r="U130" s="3" t="s">
        <v>102</v>
      </c>
      <c r="V130" s="3" t="s">
        <v>103</v>
      </c>
      <c r="W130" s="3" t="s">
        <v>389</v>
      </c>
      <c r="X130" s="3" t="s">
        <v>388</v>
      </c>
      <c r="Y130" s="9">
        <v>46085</v>
      </c>
      <c r="Z130" s="9">
        <v>46085</v>
      </c>
      <c r="AA130" s="3">
        <v>123</v>
      </c>
      <c r="AB130" s="3">
        <v>765.6</v>
      </c>
      <c r="AC130" s="3">
        <v>0</v>
      </c>
      <c r="AD130" s="9">
        <v>46091</v>
      </c>
      <c r="AE130" s="13" t="str">
        <f>HYPERLINK("https://ieeg-my.sharepoint.com/:b:/g/personal/transparencia_ieeg_org_mx/IQCeZ4wgNvV1Q7j636yxDmvnARI7Rynljf3VA1DoplfTmXc?e=hypijK")</f>
        <v>https://ieeg-my.sharepoint.com/:b:/g/personal/transparencia_ieeg_org_mx/IQCeZ4wgNvV1Q7j636yxDmvnARI7Rynljf3VA1DoplfTmXc?e=hypijK</v>
      </c>
      <c r="AF130" s="3">
        <v>123</v>
      </c>
      <c r="AG130" s="5" t="s">
        <v>105</v>
      </c>
      <c r="AH130" s="3" t="s">
        <v>106</v>
      </c>
      <c r="AI130" s="4">
        <v>46118</v>
      </c>
      <c r="AJ130" s="7" t="s">
        <v>546</v>
      </c>
    </row>
    <row r="131" spans="1:36" x14ac:dyDescent="0.25">
      <c r="A131" s="3">
        <v>2026</v>
      </c>
      <c r="B131" s="4">
        <v>46023</v>
      </c>
      <c r="C131" s="4">
        <v>46112</v>
      </c>
      <c r="D131" t="s">
        <v>90</v>
      </c>
      <c r="E131" s="3" t="s">
        <v>169</v>
      </c>
      <c r="F131" s="3" t="s">
        <v>177</v>
      </c>
      <c r="G131" s="3" t="s">
        <v>178</v>
      </c>
      <c r="H131" s="3" t="s">
        <v>179</v>
      </c>
      <c r="I131" s="3" t="s">
        <v>390</v>
      </c>
      <c r="J131" s="3" t="s">
        <v>146</v>
      </c>
      <c r="K131" s="3" t="s">
        <v>391</v>
      </c>
      <c r="L131" t="s">
        <v>116</v>
      </c>
      <c r="M131" t="s">
        <v>99</v>
      </c>
      <c r="N131" s="3" t="s">
        <v>392</v>
      </c>
      <c r="O131" t="s">
        <v>101</v>
      </c>
      <c r="P131" s="8">
        <v>0</v>
      </c>
      <c r="Q131" s="10">
        <v>1952.5</v>
      </c>
      <c r="R131" s="3" t="s">
        <v>102</v>
      </c>
      <c r="S131" s="3" t="s">
        <v>103</v>
      </c>
      <c r="T131" s="3" t="s">
        <v>103</v>
      </c>
      <c r="U131" s="3" t="s">
        <v>102</v>
      </c>
      <c r="V131" s="3" t="s">
        <v>102</v>
      </c>
      <c r="W131" s="3" t="s">
        <v>102</v>
      </c>
      <c r="X131" s="3" t="s">
        <v>392</v>
      </c>
      <c r="Y131" s="9">
        <v>46085</v>
      </c>
      <c r="Z131" s="9">
        <v>46087</v>
      </c>
      <c r="AA131" s="3">
        <v>124</v>
      </c>
      <c r="AB131" s="11">
        <v>1952.5</v>
      </c>
      <c r="AC131" s="3">
        <v>0</v>
      </c>
      <c r="AD131" s="9">
        <v>46093</v>
      </c>
      <c r="AE131" s="13" t="str">
        <f>HYPERLINK("https://ieeg-my.sharepoint.com/:b:/g/personal/transparencia_ieeg_org_mx/IQBw3ebUKOtWTJRtTnHOc_f5ASJVDMDWY0L_5QBA09zPRn8?e=FJlge2")</f>
        <v>https://ieeg-my.sharepoint.com/:b:/g/personal/transparencia_ieeg_org_mx/IQBw3ebUKOtWTJRtTnHOc_f5ASJVDMDWY0L_5QBA09zPRn8?e=FJlge2</v>
      </c>
      <c r="AF131" s="3">
        <v>124</v>
      </c>
      <c r="AG131" s="5" t="s">
        <v>105</v>
      </c>
      <c r="AH131" s="3" t="s">
        <v>106</v>
      </c>
      <c r="AI131" s="4">
        <v>46118</v>
      </c>
      <c r="AJ131" s="7" t="s">
        <v>538</v>
      </c>
    </row>
    <row r="132" spans="1:36" x14ac:dyDescent="0.25">
      <c r="A132" s="3">
        <v>2026</v>
      </c>
      <c r="B132" s="4">
        <v>46023</v>
      </c>
      <c r="C132" s="4">
        <v>46112</v>
      </c>
      <c r="D132" t="s">
        <v>90</v>
      </c>
      <c r="E132" s="3" t="s">
        <v>169</v>
      </c>
      <c r="F132" s="3" t="s">
        <v>177</v>
      </c>
      <c r="G132" s="3" t="s">
        <v>178</v>
      </c>
      <c r="H132" s="3" t="s">
        <v>179</v>
      </c>
      <c r="I132" s="3" t="s">
        <v>390</v>
      </c>
      <c r="J132" s="3" t="s">
        <v>146</v>
      </c>
      <c r="K132" s="3" t="s">
        <v>391</v>
      </c>
      <c r="L132" t="s">
        <v>116</v>
      </c>
      <c r="M132" t="s">
        <v>99</v>
      </c>
      <c r="N132" s="3" t="s">
        <v>392</v>
      </c>
      <c r="O132" t="s">
        <v>101</v>
      </c>
      <c r="P132" s="8">
        <v>0</v>
      </c>
      <c r="Q132" s="8">
        <v>593.97</v>
      </c>
      <c r="R132" s="3" t="s">
        <v>102</v>
      </c>
      <c r="S132" s="3" t="s">
        <v>103</v>
      </c>
      <c r="T132" s="3" t="s">
        <v>103</v>
      </c>
      <c r="U132" s="3" t="s">
        <v>102</v>
      </c>
      <c r="V132" s="3" t="s">
        <v>102</v>
      </c>
      <c r="W132" s="3" t="s">
        <v>102</v>
      </c>
      <c r="X132" s="3" t="s">
        <v>392</v>
      </c>
      <c r="Y132" s="9">
        <v>46085</v>
      </c>
      <c r="Z132" s="9">
        <v>46087</v>
      </c>
      <c r="AA132" s="3">
        <v>125</v>
      </c>
      <c r="AB132" s="3">
        <v>593.97</v>
      </c>
      <c r="AC132" s="3">
        <v>0</v>
      </c>
      <c r="AD132" s="9">
        <v>46093</v>
      </c>
      <c r="AE132" s="3"/>
      <c r="AF132" s="3">
        <v>125</v>
      </c>
      <c r="AG132" s="5" t="s">
        <v>105</v>
      </c>
      <c r="AH132" s="3" t="s">
        <v>106</v>
      </c>
      <c r="AI132" s="4">
        <v>46118</v>
      </c>
      <c r="AJ132" s="7" t="s">
        <v>538</v>
      </c>
    </row>
    <row r="133" spans="1:36" x14ac:dyDescent="0.25">
      <c r="A133" s="3">
        <v>2026</v>
      </c>
      <c r="B133" s="4">
        <v>46023</v>
      </c>
      <c r="C133" s="4">
        <v>46112</v>
      </c>
      <c r="D133" t="s">
        <v>90</v>
      </c>
      <c r="E133" s="3" t="s">
        <v>169</v>
      </c>
      <c r="F133" s="3" t="s">
        <v>177</v>
      </c>
      <c r="G133" s="3" t="s">
        <v>178</v>
      </c>
      <c r="H133" s="3" t="s">
        <v>179</v>
      </c>
      <c r="I133" s="3" t="s">
        <v>393</v>
      </c>
      <c r="J133" s="3" t="s">
        <v>394</v>
      </c>
      <c r="K133" s="3" t="s">
        <v>395</v>
      </c>
      <c r="L133" t="s">
        <v>98</v>
      </c>
      <c r="M133" t="s">
        <v>99</v>
      </c>
      <c r="N133" s="3" t="s">
        <v>392</v>
      </c>
      <c r="O133" t="s">
        <v>101</v>
      </c>
      <c r="P133" s="8">
        <v>0</v>
      </c>
      <c r="Q133" s="10">
        <v>2143.9</v>
      </c>
      <c r="R133" s="3" t="s">
        <v>102</v>
      </c>
      <c r="S133" s="3" t="s">
        <v>103</v>
      </c>
      <c r="T133" s="3" t="s">
        <v>103</v>
      </c>
      <c r="U133" s="3" t="s">
        <v>102</v>
      </c>
      <c r="V133" s="3" t="s">
        <v>102</v>
      </c>
      <c r="W133" s="3" t="s">
        <v>102</v>
      </c>
      <c r="X133" s="3" t="s">
        <v>392</v>
      </c>
      <c r="Y133" s="9">
        <v>46085</v>
      </c>
      <c r="Z133" s="9">
        <v>46087</v>
      </c>
      <c r="AA133" s="3">
        <v>126</v>
      </c>
      <c r="AB133" s="11">
        <v>2143.9</v>
      </c>
      <c r="AC133" s="3">
        <v>0</v>
      </c>
      <c r="AD133" s="9">
        <v>46093</v>
      </c>
      <c r="AE133" s="13" t="str">
        <f>HYPERLINK("https://ieeg-my.sharepoint.com/:b:/g/personal/transparencia_ieeg_org_mx/IQBQI-5ZUN1KRIG6kfuujGGhAUMYcv1Ud21qvEdmi7aocWE?e=ma1Xlw")</f>
        <v>https://ieeg-my.sharepoint.com/:b:/g/personal/transparencia_ieeg_org_mx/IQBQI-5ZUN1KRIG6kfuujGGhAUMYcv1Ud21qvEdmi7aocWE?e=ma1Xlw</v>
      </c>
      <c r="AF133" s="3">
        <v>126</v>
      </c>
      <c r="AG133" s="5" t="s">
        <v>105</v>
      </c>
      <c r="AH133" s="3" t="s">
        <v>106</v>
      </c>
      <c r="AI133" s="4">
        <v>46118</v>
      </c>
      <c r="AJ133" s="7" t="s">
        <v>538</v>
      </c>
    </row>
    <row r="134" spans="1:36" x14ac:dyDescent="0.25">
      <c r="A134" s="3">
        <v>2026</v>
      </c>
      <c r="B134" s="4">
        <v>46023</v>
      </c>
      <c r="C134" s="4">
        <v>46112</v>
      </c>
      <c r="D134" t="s">
        <v>90</v>
      </c>
      <c r="E134" s="3" t="s">
        <v>169</v>
      </c>
      <c r="F134" s="3" t="s">
        <v>177</v>
      </c>
      <c r="G134" s="3" t="s">
        <v>178</v>
      </c>
      <c r="H134" s="3" t="s">
        <v>179</v>
      </c>
      <c r="I134" s="3" t="s">
        <v>393</v>
      </c>
      <c r="J134" s="3" t="s">
        <v>394</v>
      </c>
      <c r="K134" s="3" t="s">
        <v>395</v>
      </c>
      <c r="L134" t="s">
        <v>98</v>
      </c>
      <c r="M134" t="s">
        <v>99</v>
      </c>
      <c r="N134" s="3" t="s">
        <v>392</v>
      </c>
      <c r="O134" t="s">
        <v>101</v>
      </c>
      <c r="P134" s="8">
        <v>0</v>
      </c>
      <c r="Q134" s="8">
        <v>370</v>
      </c>
      <c r="R134" s="3" t="s">
        <v>102</v>
      </c>
      <c r="S134" s="3" t="s">
        <v>103</v>
      </c>
      <c r="T134" s="3" t="s">
        <v>103</v>
      </c>
      <c r="U134" s="3" t="s">
        <v>102</v>
      </c>
      <c r="V134" s="3" t="s">
        <v>102</v>
      </c>
      <c r="W134" s="3" t="s">
        <v>102</v>
      </c>
      <c r="X134" s="3" t="s">
        <v>392</v>
      </c>
      <c r="Y134" s="9">
        <v>46085</v>
      </c>
      <c r="Z134" s="9">
        <v>46087</v>
      </c>
      <c r="AA134" s="3">
        <v>127</v>
      </c>
      <c r="AB134" s="3">
        <v>370</v>
      </c>
      <c r="AC134" s="3">
        <v>0</v>
      </c>
      <c r="AD134" s="9">
        <v>46093</v>
      </c>
      <c r="AE134" s="3"/>
      <c r="AF134" s="3">
        <v>127</v>
      </c>
      <c r="AG134" s="5" t="s">
        <v>105</v>
      </c>
      <c r="AH134" s="3" t="s">
        <v>106</v>
      </c>
      <c r="AI134" s="4">
        <v>46118</v>
      </c>
      <c r="AJ134" s="7" t="s">
        <v>538</v>
      </c>
    </row>
    <row r="135" spans="1:36" x14ac:dyDescent="0.25">
      <c r="A135" s="3">
        <v>2026</v>
      </c>
      <c r="B135" s="4">
        <v>46023</v>
      </c>
      <c r="C135" s="4">
        <v>46112</v>
      </c>
      <c r="D135" t="s">
        <v>90</v>
      </c>
      <c r="E135" s="3" t="s">
        <v>169</v>
      </c>
      <c r="F135" s="3" t="s">
        <v>177</v>
      </c>
      <c r="G135" s="3" t="s">
        <v>178</v>
      </c>
      <c r="H135" s="3" t="s">
        <v>179</v>
      </c>
      <c r="I135" s="3" t="s">
        <v>396</v>
      </c>
      <c r="J135" s="3" t="s">
        <v>397</v>
      </c>
      <c r="K135" s="3" t="s">
        <v>152</v>
      </c>
      <c r="L135" t="s">
        <v>116</v>
      </c>
      <c r="M135" t="s">
        <v>99</v>
      </c>
      <c r="N135" s="3" t="s">
        <v>392</v>
      </c>
      <c r="O135" t="s">
        <v>101</v>
      </c>
      <c r="P135" s="3">
        <v>0</v>
      </c>
      <c r="Q135" s="11">
        <v>1985.9</v>
      </c>
      <c r="R135" s="3" t="s">
        <v>102</v>
      </c>
      <c r="S135" s="3" t="s">
        <v>103</v>
      </c>
      <c r="T135" s="3" t="s">
        <v>103</v>
      </c>
      <c r="U135" s="3" t="s">
        <v>102</v>
      </c>
      <c r="V135" s="3" t="s">
        <v>102</v>
      </c>
      <c r="W135" s="3" t="s">
        <v>102</v>
      </c>
      <c r="X135" s="3" t="s">
        <v>392</v>
      </c>
      <c r="Y135" s="4">
        <v>46085</v>
      </c>
      <c r="Z135" s="4">
        <v>46087</v>
      </c>
      <c r="AA135" s="3">
        <v>128</v>
      </c>
      <c r="AB135" s="11">
        <v>1985.9</v>
      </c>
      <c r="AC135" s="3">
        <v>0</v>
      </c>
      <c r="AD135" s="4">
        <v>46093</v>
      </c>
      <c r="AE135" s="13" t="str">
        <f>HYPERLINK("https://ieeg-my.sharepoint.com/:b:/g/personal/transparencia_ieeg_org_mx/IQDkLmQskJsVTrqHw4-UZZSAAdBZoao8rH_pb05H-7Wk8cc?e=iPCmx5")</f>
        <v>https://ieeg-my.sharepoint.com/:b:/g/personal/transparencia_ieeg_org_mx/IQDkLmQskJsVTrqHw4-UZZSAAdBZoao8rH_pb05H-7Wk8cc?e=iPCmx5</v>
      </c>
      <c r="AF135" s="3">
        <v>128</v>
      </c>
      <c r="AG135" s="12" t="s">
        <v>105</v>
      </c>
      <c r="AH135" s="3" t="s">
        <v>106</v>
      </c>
      <c r="AI135" s="4">
        <v>46118</v>
      </c>
      <c r="AJ135" s="7" t="s">
        <v>538</v>
      </c>
    </row>
    <row r="136" spans="1:36" x14ac:dyDescent="0.25">
      <c r="A136" s="3">
        <v>2026</v>
      </c>
      <c r="B136" s="4">
        <v>46023</v>
      </c>
      <c r="C136" s="4">
        <v>46112</v>
      </c>
      <c r="D136" t="s">
        <v>90</v>
      </c>
      <c r="E136" s="3" t="s">
        <v>169</v>
      </c>
      <c r="F136" s="3" t="s">
        <v>177</v>
      </c>
      <c r="G136" s="3" t="s">
        <v>178</v>
      </c>
      <c r="H136" s="3" t="s">
        <v>179</v>
      </c>
      <c r="I136" s="3" t="s">
        <v>396</v>
      </c>
      <c r="J136" s="3" t="s">
        <v>397</v>
      </c>
      <c r="K136" s="3" t="s">
        <v>152</v>
      </c>
      <c r="L136" t="s">
        <v>116</v>
      </c>
      <c r="M136" t="s">
        <v>99</v>
      </c>
      <c r="N136" s="3" t="s">
        <v>392</v>
      </c>
      <c r="O136" t="s">
        <v>101</v>
      </c>
      <c r="P136" s="3">
        <v>0</v>
      </c>
      <c r="Q136" s="3">
        <v>613.59</v>
      </c>
      <c r="R136" s="3" t="s">
        <v>102</v>
      </c>
      <c r="S136" s="3" t="s">
        <v>103</v>
      </c>
      <c r="T136" s="3" t="s">
        <v>103</v>
      </c>
      <c r="U136" s="3" t="s">
        <v>102</v>
      </c>
      <c r="V136" s="3" t="s">
        <v>102</v>
      </c>
      <c r="W136" s="3" t="s">
        <v>102</v>
      </c>
      <c r="X136" s="3" t="s">
        <v>392</v>
      </c>
      <c r="Y136" s="4">
        <v>46085</v>
      </c>
      <c r="Z136" s="4">
        <v>46087</v>
      </c>
      <c r="AA136" s="3">
        <v>129</v>
      </c>
      <c r="AB136" s="3">
        <v>613.59</v>
      </c>
      <c r="AC136" s="3">
        <v>0</v>
      </c>
      <c r="AD136" s="4">
        <v>46093</v>
      </c>
      <c r="AE136" s="3"/>
      <c r="AF136" s="3">
        <v>129</v>
      </c>
      <c r="AG136" s="12" t="s">
        <v>105</v>
      </c>
      <c r="AH136" s="3" t="s">
        <v>106</v>
      </c>
      <c r="AI136" s="4">
        <v>46118</v>
      </c>
      <c r="AJ136" s="7" t="s">
        <v>538</v>
      </c>
    </row>
    <row r="137" spans="1:36" x14ac:dyDescent="0.25">
      <c r="A137" s="3">
        <v>2026</v>
      </c>
      <c r="B137" s="4">
        <v>46023</v>
      </c>
      <c r="C137" s="4">
        <v>46112</v>
      </c>
      <c r="D137" t="s">
        <v>90</v>
      </c>
      <c r="E137" s="3" t="s">
        <v>169</v>
      </c>
      <c r="F137" s="3" t="s">
        <v>177</v>
      </c>
      <c r="G137" s="3" t="s">
        <v>178</v>
      </c>
      <c r="H137" s="3" t="s">
        <v>179</v>
      </c>
      <c r="I137" s="3" t="s">
        <v>398</v>
      </c>
      <c r="J137" s="3" t="s">
        <v>399</v>
      </c>
      <c r="K137" s="3" t="s">
        <v>286</v>
      </c>
      <c r="L137" t="s">
        <v>98</v>
      </c>
      <c r="M137" t="s">
        <v>99</v>
      </c>
      <c r="N137" s="3" t="s">
        <v>392</v>
      </c>
      <c r="O137" t="s">
        <v>101</v>
      </c>
      <c r="P137" s="8">
        <v>0</v>
      </c>
      <c r="Q137" s="10">
        <v>1699.5</v>
      </c>
      <c r="R137" s="3" t="s">
        <v>102</v>
      </c>
      <c r="S137" s="3" t="s">
        <v>103</v>
      </c>
      <c r="T137" s="3" t="s">
        <v>103</v>
      </c>
      <c r="U137" s="3" t="s">
        <v>102</v>
      </c>
      <c r="V137" s="3" t="s">
        <v>102</v>
      </c>
      <c r="W137" s="3" t="s">
        <v>102</v>
      </c>
      <c r="X137" s="3" t="s">
        <v>392</v>
      </c>
      <c r="Y137" s="9">
        <v>46085</v>
      </c>
      <c r="Z137" s="9">
        <v>46087</v>
      </c>
      <c r="AA137" s="3">
        <v>130</v>
      </c>
      <c r="AB137" s="11">
        <v>1699.5</v>
      </c>
      <c r="AC137" s="3">
        <v>0</v>
      </c>
      <c r="AD137" s="9">
        <v>46093</v>
      </c>
      <c r="AE137" s="13" t="str">
        <f>HYPERLINK("https://ieeg-my.sharepoint.com/:b:/g/personal/transparencia_ieeg_org_mx/IQDKUWdmERTJRoKsP6NfBCT_AV-UGrs9mqBw1ffqBvsa6Y0?e=mwCtlK")</f>
        <v>https://ieeg-my.sharepoint.com/:b:/g/personal/transparencia_ieeg_org_mx/IQDKUWdmERTJRoKsP6NfBCT_AV-UGrs9mqBw1ffqBvsa6Y0?e=mwCtlK</v>
      </c>
      <c r="AF137" s="3">
        <v>130</v>
      </c>
      <c r="AG137" s="5" t="s">
        <v>105</v>
      </c>
      <c r="AH137" s="3" t="s">
        <v>106</v>
      </c>
      <c r="AI137" s="4">
        <v>46118</v>
      </c>
      <c r="AJ137" s="7" t="s">
        <v>538</v>
      </c>
    </row>
    <row r="138" spans="1:36" x14ac:dyDescent="0.25">
      <c r="A138" s="3">
        <v>2026</v>
      </c>
      <c r="B138" s="4">
        <v>46023</v>
      </c>
      <c r="C138" s="4">
        <v>46112</v>
      </c>
      <c r="D138" t="s">
        <v>90</v>
      </c>
      <c r="E138" s="3" t="s">
        <v>107</v>
      </c>
      <c r="F138" s="3" t="s">
        <v>400</v>
      </c>
      <c r="G138" s="3" t="s">
        <v>109</v>
      </c>
      <c r="H138" s="3" t="s">
        <v>336</v>
      </c>
      <c r="I138" s="3" t="s">
        <v>401</v>
      </c>
      <c r="J138" s="3" t="s">
        <v>402</v>
      </c>
      <c r="K138" s="3" t="s">
        <v>292</v>
      </c>
      <c r="L138" t="s">
        <v>116</v>
      </c>
      <c r="M138" t="s">
        <v>99</v>
      </c>
      <c r="N138" s="3" t="s">
        <v>403</v>
      </c>
      <c r="O138" t="s">
        <v>101</v>
      </c>
      <c r="P138" s="3">
        <v>2</v>
      </c>
      <c r="Q138" s="11">
        <v>4227.87</v>
      </c>
      <c r="R138" s="3" t="s">
        <v>102</v>
      </c>
      <c r="S138" s="3" t="s">
        <v>103</v>
      </c>
      <c r="T138" s="3" t="s">
        <v>103</v>
      </c>
      <c r="U138" s="3" t="s">
        <v>102</v>
      </c>
      <c r="V138" s="3" t="s">
        <v>102</v>
      </c>
      <c r="W138" s="3" t="s">
        <v>266</v>
      </c>
      <c r="X138" s="3" t="s">
        <v>403</v>
      </c>
      <c r="Y138" s="4">
        <v>46070</v>
      </c>
      <c r="Z138" s="4">
        <v>46071</v>
      </c>
      <c r="AA138" s="3">
        <v>131</v>
      </c>
      <c r="AB138" s="11">
        <v>4227.87</v>
      </c>
      <c r="AC138" s="3">
        <v>0</v>
      </c>
      <c r="AD138" s="4">
        <v>46078</v>
      </c>
      <c r="AE138" s="3"/>
      <c r="AF138" s="3">
        <v>131</v>
      </c>
      <c r="AG138" s="5" t="s">
        <v>105</v>
      </c>
      <c r="AH138" s="3" t="s">
        <v>106</v>
      </c>
      <c r="AI138" s="4">
        <v>46118</v>
      </c>
      <c r="AJ138" s="7" t="s">
        <v>547</v>
      </c>
    </row>
    <row r="139" spans="1:36" x14ac:dyDescent="0.25">
      <c r="A139" s="3">
        <v>2026</v>
      </c>
      <c r="B139" s="4">
        <v>46023</v>
      </c>
      <c r="C139" s="4">
        <v>46112</v>
      </c>
      <c r="D139" t="s">
        <v>90</v>
      </c>
      <c r="E139" s="3" t="s">
        <v>107</v>
      </c>
      <c r="F139" s="3" t="s">
        <v>213</v>
      </c>
      <c r="G139" s="3" t="s">
        <v>214</v>
      </c>
      <c r="H139" s="3" t="s">
        <v>215</v>
      </c>
      <c r="I139" s="3" t="s">
        <v>263</v>
      </c>
      <c r="J139" s="3" t="s">
        <v>97</v>
      </c>
      <c r="K139" s="3" t="s">
        <v>264</v>
      </c>
      <c r="L139" t="s">
        <v>98</v>
      </c>
      <c r="M139" t="s">
        <v>99</v>
      </c>
      <c r="N139" s="3" t="s">
        <v>404</v>
      </c>
      <c r="O139" t="s">
        <v>101</v>
      </c>
      <c r="P139" s="8">
        <v>0</v>
      </c>
      <c r="Q139" s="8">
        <v>155.5</v>
      </c>
      <c r="R139" s="3" t="s">
        <v>102</v>
      </c>
      <c r="S139" s="3" t="s">
        <v>103</v>
      </c>
      <c r="T139" s="3" t="s">
        <v>103</v>
      </c>
      <c r="U139" s="3" t="s">
        <v>102</v>
      </c>
      <c r="V139" s="3" t="s">
        <v>102</v>
      </c>
      <c r="W139" s="3" t="s">
        <v>102</v>
      </c>
      <c r="X139" s="3" t="s">
        <v>404</v>
      </c>
      <c r="Y139" s="9">
        <v>46070</v>
      </c>
      <c r="Z139" s="9">
        <v>46071</v>
      </c>
      <c r="AA139" s="3">
        <v>132</v>
      </c>
      <c r="AB139" s="3">
        <v>155.5</v>
      </c>
      <c r="AC139" s="3">
        <v>0</v>
      </c>
      <c r="AD139" s="9">
        <v>46072</v>
      </c>
      <c r="AE139" s="13" t="str">
        <f>HYPERLINK("https://ieeg-my.sharepoint.com/:b:/g/personal/transparencia_ieeg_org_mx/IQCkcaUCQDgqToWUQjGGWxrzAfcnAhZLv61TyTCqwZfH7Uk?e=Rj7UVa")</f>
        <v>https://ieeg-my.sharepoint.com/:b:/g/personal/transparencia_ieeg_org_mx/IQCkcaUCQDgqToWUQjGGWxrzAfcnAhZLv61TyTCqwZfH7Uk?e=Rj7UVa</v>
      </c>
      <c r="AF139" s="3">
        <v>132</v>
      </c>
      <c r="AG139" s="5" t="s">
        <v>105</v>
      </c>
      <c r="AH139" s="3" t="s">
        <v>106</v>
      </c>
      <c r="AI139" s="4">
        <v>46118</v>
      </c>
      <c r="AJ139" s="7" t="s">
        <v>538</v>
      </c>
    </row>
    <row r="140" spans="1:36" x14ac:dyDescent="0.25">
      <c r="A140" s="3">
        <v>2026</v>
      </c>
      <c r="B140" s="4">
        <v>46023</v>
      </c>
      <c r="C140" s="4">
        <v>46112</v>
      </c>
      <c r="D140" t="s">
        <v>90</v>
      </c>
      <c r="E140" s="3" t="s">
        <v>107</v>
      </c>
      <c r="F140" s="3" t="s">
        <v>405</v>
      </c>
      <c r="G140" s="3" t="s">
        <v>109</v>
      </c>
      <c r="H140" s="3" t="s">
        <v>406</v>
      </c>
      <c r="I140" s="3" t="s">
        <v>407</v>
      </c>
      <c r="J140" s="3" t="s">
        <v>245</v>
      </c>
      <c r="K140" s="3" t="s">
        <v>270</v>
      </c>
      <c r="L140" t="s">
        <v>98</v>
      </c>
      <c r="M140" t="s">
        <v>99</v>
      </c>
      <c r="N140" s="3" t="s">
        <v>408</v>
      </c>
      <c r="O140" t="s">
        <v>101</v>
      </c>
      <c r="P140" s="8">
        <v>0</v>
      </c>
      <c r="Q140" s="8">
        <v>24</v>
      </c>
      <c r="R140" s="3" t="s">
        <v>102</v>
      </c>
      <c r="S140" s="3" t="s">
        <v>103</v>
      </c>
      <c r="T140" s="3" t="s">
        <v>103</v>
      </c>
      <c r="U140" s="3" t="s">
        <v>102</v>
      </c>
      <c r="V140" s="3" t="s">
        <v>103</v>
      </c>
      <c r="W140" s="3" t="s">
        <v>140</v>
      </c>
      <c r="X140" s="3" t="s">
        <v>408</v>
      </c>
      <c r="Y140" s="9">
        <v>46093</v>
      </c>
      <c r="Z140" s="9">
        <v>46093</v>
      </c>
      <c r="AA140" s="3">
        <v>133</v>
      </c>
      <c r="AB140" s="3">
        <v>24</v>
      </c>
      <c r="AC140" s="3">
        <v>0</v>
      </c>
      <c r="AD140" s="9">
        <v>46092</v>
      </c>
      <c r="AE140" s="3"/>
      <c r="AF140" s="3">
        <v>133</v>
      </c>
      <c r="AG140" s="5" t="s">
        <v>105</v>
      </c>
      <c r="AH140" s="3" t="s">
        <v>106</v>
      </c>
      <c r="AI140" s="4">
        <v>46118</v>
      </c>
      <c r="AJ140" s="7" t="s">
        <v>538</v>
      </c>
    </row>
    <row r="141" spans="1:36" x14ac:dyDescent="0.25">
      <c r="A141" s="3">
        <v>2026</v>
      </c>
      <c r="B141" s="4">
        <v>46023</v>
      </c>
      <c r="C141" s="4">
        <v>46112</v>
      </c>
      <c r="D141" t="s">
        <v>90</v>
      </c>
      <c r="E141" s="3" t="s">
        <v>107</v>
      </c>
      <c r="F141" s="3" t="s">
        <v>405</v>
      </c>
      <c r="G141" s="3" t="s">
        <v>109</v>
      </c>
      <c r="H141" s="3" t="s">
        <v>406</v>
      </c>
      <c r="I141" s="3" t="s">
        <v>407</v>
      </c>
      <c r="J141" s="3" t="s">
        <v>245</v>
      </c>
      <c r="K141" s="3" t="s">
        <v>270</v>
      </c>
      <c r="L141" t="s">
        <v>98</v>
      </c>
      <c r="M141" t="s">
        <v>99</v>
      </c>
      <c r="N141" s="3" t="s">
        <v>409</v>
      </c>
      <c r="O141" t="s">
        <v>101</v>
      </c>
      <c r="P141" s="8">
        <v>3</v>
      </c>
      <c r="Q141" s="8">
        <v>887</v>
      </c>
      <c r="R141" s="3" t="s">
        <v>102</v>
      </c>
      <c r="S141" s="3" t="s">
        <v>103</v>
      </c>
      <c r="T141" s="3" t="s">
        <v>103</v>
      </c>
      <c r="U141" s="3" t="s">
        <v>102</v>
      </c>
      <c r="V141" s="3" t="s">
        <v>103</v>
      </c>
      <c r="W141" s="3" t="s">
        <v>140</v>
      </c>
      <c r="X141" s="3" t="s">
        <v>409</v>
      </c>
      <c r="Y141" s="9">
        <v>46077</v>
      </c>
      <c r="Z141" s="9">
        <v>46077</v>
      </c>
      <c r="AA141" s="3">
        <v>134</v>
      </c>
      <c r="AB141" s="3">
        <v>887</v>
      </c>
      <c r="AC141" s="3">
        <v>0</v>
      </c>
      <c r="AD141" s="9">
        <v>46092</v>
      </c>
      <c r="AE141" s="13" t="str">
        <f>HYPERLINK("https://ieeg-my.sharepoint.com/:b:/g/personal/transparencia_ieeg_org_mx/IQApa2ecZXplSb0MK06wy1m_AV2VRw3AT5WscTci6hSU56E?e=OhA6la")</f>
        <v>https://ieeg-my.sharepoint.com/:b:/g/personal/transparencia_ieeg_org_mx/IQApa2ecZXplSb0MK06wy1m_AV2VRw3AT5WscTci6hSU56E?e=OhA6la</v>
      </c>
      <c r="AF141" s="3">
        <v>134</v>
      </c>
      <c r="AG141" s="5" t="s">
        <v>105</v>
      </c>
      <c r="AH141" s="3" t="s">
        <v>106</v>
      </c>
      <c r="AI141" s="4">
        <v>46118</v>
      </c>
      <c r="AJ141" s="7" t="s">
        <v>538</v>
      </c>
    </row>
    <row r="142" spans="1:36" x14ac:dyDescent="0.25">
      <c r="A142" s="3">
        <v>2026</v>
      </c>
      <c r="B142" s="4">
        <v>46023</v>
      </c>
      <c r="C142" s="4">
        <v>46112</v>
      </c>
      <c r="D142" t="s">
        <v>90</v>
      </c>
      <c r="E142" s="3" t="s">
        <v>107</v>
      </c>
      <c r="F142" s="3" t="s">
        <v>283</v>
      </c>
      <c r="G142" s="3" t="s">
        <v>284</v>
      </c>
      <c r="H142" s="3" t="s">
        <v>215</v>
      </c>
      <c r="I142" s="3" t="s">
        <v>410</v>
      </c>
      <c r="J142" s="3" t="s">
        <v>411</v>
      </c>
      <c r="K142" s="3" t="s">
        <v>412</v>
      </c>
      <c r="L142" t="s">
        <v>116</v>
      </c>
      <c r="M142" t="s">
        <v>99</v>
      </c>
      <c r="N142" s="3" t="s">
        <v>413</v>
      </c>
      <c r="O142" t="s">
        <v>101</v>
      </c>
      <c r="P142" s="8">
        <v>0</v>
      </c>
      <c r="Q142" s="10">
        <v>3209.64</v>
      </c>
      <c r="R142" s="3" t="s">
        <v>102</v>
      </c>
      <c r="S142" s="3" t="s">
        <v>103</v>
      </c>
      <c r="T142" s="3" t="s">
        <v>103</v>
      </c>
      <c r="U142" s="3" t="s">
        <v>102</v>
      </c>
      <c r="V142" s="3" t="s">
        <v>103</v>
      </c>
      <c r="W142" s="3" t="s">
        <v>414</v>
      </c>
      <c r="X142" s="3" t="s">
        <v>413</v>
      </c>
      <c r="Y142" s="9">
        <v>46093</v>
      </c>
      <c r="Z142" s="9">
        <v>46093</v>
      </c>
      <c r="AA142" s="3">
        <v>135</v>
      </c>
      <c r="AB142" s="11">
        <v>3209.64</v>
      </c>
      <c r="AC142" s="3">
        <v>0</v>
      </c>
      <c r="AD142" s="9">
        <v>46092</v>
      </c>
      <c r="AE142" s="3"/>
      <c r="AF142" s="3">
        <v>135</v>
      </c>
      <c r="AG142" s="5" t="s">
        <v>105</v>
      </c>
      <c r="AH142" s="3" t="s">
        <v>106</v>
      </c>
      <c r="AI142" s="4">
        <v>46118</v>
      </c>
      <c r="AJ142" s="7" t="s">
        <v>538</v>
      </c>
    </row>
    <row r="143" spans="1:36" x14ac:dyDescent="0.25">
      <c r="A143" s="3">
        <v>2026</v>
      </c>
      <c r="B143" s="4">
        <v>46023</v>
      </c>
      <c r="C143" s="4">
        <v>46112</v>
      </c>
      <c r="D143" t="s">
        <v>90</v>
      </c>
      <c r="E143" s="3" t="s">
        <v>169</v>
      </c>
      <c r="F143" s="3" t="s">
        <v>184</v>
      </c>
      <c r="G143" s="3" t="s">
        <v>184</v>
      </c>
      <c r="H143" s="3" t="s">
        <v>106</v>
      </c>
      <c r="I143" s="3" t="s">
        <v>188</v>
      </c>
      <c r="J143" s="3" t="s">
        <v>189</v>
      </c>
      <c r="K143" s="3" t="s">
        <v>152</v>
      </c>
      <c r="L143" t="s">
        <v>116</v>
      </c>
      <c r="M143" t="s">
        <v>99</v>
      </c>
      <c r="N143" s="3" t="s">
        <v>415</v>
      </c>
      <c r="O143" t="s">
        <v>101</v>
      </c>
      <c r="P143" s="8">
        <v>0</v>
      </c>
      <c r="Q143" s="8">
        <v>30</v>
      </c>
      <c r="R143" s="3" t="s">
        <v>102</v>
      </c>
      <c r="S143" s="3" t="s">
        <v>103</v>
      </c>
      <c r="T143" s="3" t="s">
        <v>103</v>
      </c>
      <c r="U143" s="3" t="s">
        <v>102</v>
      </c>
      <c r="V143" s="3" t="s">
        <v>103</v>
      </c>
      <c r="W143" s="3" t="s">
        <v>212</v>
      </c>
      <c r="X143" s="3" t="s">
        <v>415</v>
      </c>
      <c r="Y143" s="9">
        <v>46080</v>
      </c>
      <c r="Z143" s="9">
        <v>46080</v>
      </c>
      <c r="AA143" s="3">
        <v>136</v>
      </c>
      <c r="AB143" s="3">
        <v>30</v>
      </c>
      <c r="AC143" s="3">
        <v>0</v>
      </c>
      <c r="AD143" s="9">
        <v>46091</v>
      </c>
      <c r="AE143" s="8"/>
      <c r="AF143" s="3">
        <v>136</v>
      </c>
      <c r="AG143" s="5" t="s">
        <v>105</v>
      </c>
      <c r="AH143" s="3" t="s">
        <v>106</v>
      </c>
      <c r="AI143" s="4">
        <v>46118</v>
      </c>
      <c r="AJ143" s="7" t="s">
        <v>538</v>
      </c>
    </row>
    <row r="144" spans="1:36" x14ac:dyDescent="0.25">
      <c r="A144" s="3">
        <v>2026</v>
      </c>
      <c r="B144" s="4">
        <v>46023</v>
      </c>
      <c r="C144" s="4">
        <v>46112</v>
      </c>
      <c r="D144" t="s">
        <v>90</v>
      </c>
      <c r="E144" s="3" t="s">
        <v>169</v>
      </c>
      <c r="F144" s="3" t="s">
        <v>184</v>
      </c>
      <c r="G144" s="3" t="s">
        <v>184</v>
      </c>
      <c r="H144" s="3" t="s">
        <v>106</v>
      </c>
      <c r="I144" s="3" t="s">
        <v>416</v>
      </c>
      <c r="J144" s="3" t="s">
        <v>129</v>
      </c>
      <c r="K144" s="3" t="s">
        <v>97</v>
      </c>
      <c r="L144" t="s">
        <v>116</v>
      </c>
      <c r="M144" t="s">
        <v>99</v>
      </c>
      <c r="N144" s="3" t="s">
        <v>417</v>
      </c>
      <c r="O144" t="s">
        <v>101</v>
      </c>
      <c r="P144" s="8">
        <v>0</v>
      </c>
      <c r="Q144" s="8">
        <v>15</v>
      </c>
      <c r="R144" s="3" t="s">
        <v>102</v>
      </c>
      <c r="S144" s="3" t="s">
        <v>103</v>
      </c>
      <c r="T144" s="3" t="s">
        <v>103</v>
      </c>
      <c r="U144" s="3" t="s">
        <v>102</v>
      </c>
      <c r="V144" s="3" t="s">
        <v>103</v>
      </c>
      <c r="W144" s="3" t="s">
        <v>103</v>
      </c>
      <c r="X144" s="3" t="s">
        <v>417</v>
      </c>
      <c r="Y144" s="9">
        <v>46079</v>
      </c>
      <c r="Z144" s="9">
        <v>46079</v>
      </c>
      <c r="AA144" s="3">
        <v>137</v>
      </c>
      <c r="AB144" s="3">
        <v>15</v>
      </c>
      <c r="AC144" s="3">
        <v>0</v>
      </c>
      <c r="AD144" s="9">
        <v>46084</v>
      </c>
      <c r="AE144" s="8"/>
      <c r="AF144" s="3">
        <v>137</v>
      </c>
      <c r="AG144" s="5" t="s">
        <v>105</v>
      </c>
      <c r="AH144" s="3" t="s">
        <v>106</v>
      </c>
      <c r="AI144" s="4">
        <v>46118</v>
      </c>
      <c r="AJ144" s="7" t="s">
        <v>538</v>
      </c>
    </row>
    <row r="145" spans="1:36" x14ac:dyDescent="0.25">
      <c r="A145" s="3">
        <v>2026</v>
      </c>
      <c r="B145" s="4">
        <v>46023</v>
      </c>
      <c r="C145" s="4">
        <v>46112</v>
      </c>
      <c r="D145" t="s">
        <v>90</v>
      </c>
      <c r="E145" s="3" t="s">
        <v>169</v>
      </c>
      <c r="F145" s="3" t="s">
        <v>184</v>
      </c>
      <c r="G145" s="3" t="s">
        <v>184</v>
      </c>
      <c r="H145" s="3" t="s">
        <v>106</v>
      </c>
      <c r="I145" s="3" t="s">
        <v>185</v>
      </c>
      <c r="J145" s="3" t="s">
        <v>186</v>
      </c>
      <c r="K145" s="3" t="s">
        <v>96</v>
      </c>
      <c r="L145" t="s">
        <v>116</v>
      </c>
      <c r="M145" t="s">
        <v>99</v>
      </c>
      <c r="N145" s="3" t="s">
        <v>418</v>
      </c>
      <c r="O145" t="s">
        <v>101</v>
      </c>
      <c r="P145" s="8">
        <v>0</v>
      </c>
      <c r="Q145" s="8">
        <v>18</v>
      </c>
      <c r="R145" s="3" t="s">
        <v>102</v>
      </c>
      <c r="S145" s="3" t="s">
        <v>103</v>
      </c>
      <c r="T145" s="3" t="s">
        <v>103</v>
      </c>
      <c r="U145" s="3" t="s">
        <v>102</v>
      </c>
      <c r="V145" s="3" t="s">
        <v>103</v>
      </c>
      <c r="W145" s="3" t="s">
        <v>223</v>
      </c>
      <c r="X145" s="3" t="s">
        <v>418</v>
      </c>
      <c r="Y145" s="9">
        <v>46084</v>
      </c>
      <c r="Z145" s="9">
        <v>46084</v>
      </c>
      <c r="AA145" s="3">
        <v>138</v>
      </c>
      <c r="AB145" s="3">
        <v>18</v>
      </c>
      <c r="AC145" s="3">
        <v>0</v>
      </c>
      <c r="AD145" s="9">
        <v>46085</v>
      </c>
      <c r="AE145" s="8"/>
      <c r="AF145" s="3">
        <v>138</v>
      </c>
      <c r="AG145" s="5" t="s">
        <v>105</v>
      </c>
      <c r="AH145" s="3" t="s">
        <v>106</v>
      </c>
      <c r="AI145" s="4">
        <v>46118</v>
      </c>
      <c r="AJ145" s="7" t="s">
        <v>538</v>
      </c>
    </row>
    <row r="146" spans="1:36" x14ac:dyDescent="0.25">
      <c r="A146" s="3">
        <v>2026</v>
      </c>
      <c r="B146" s="4">
        <v>46023</v>
      </c>
      <c r="C146" s="4">
        <v>46112</v>
      </c>
      <c r="D146" t="s">
        <v>90</v>
      </c>
      <c r="E146" s="3" t="s">
        <v>169</v>
      </c>
      <c r="F146" s="3" t="s">
        <v>170</v>
      </c>
      <c r="G146" s="3" t="s">
        <v>170</v>
      </c>
      <c r="H146" s="3" t="s">
        <v>171</v>
      </c>
      <c r="I146" s="3" t="s">
        <v>172</v>
      </c>
      <c r="J146" s="3" t="s">
        <v>173</v>
      </c>
      <c r="K146" s="3" t="s">
        <v>174</v>
      </c>
      <c r="L146" t="s">
        <v>116</v>
      </c>
      <c r="M146" t="s">
        <v>99</v>
      </c>
      <c r="N146" s="3" t="s">
        <v>175</v>
      </c>
      <c r="O146" t="s">
        <v>101</v>
      </c>
      <c r="P146" s="8">
        <v>0</v>
      </c>
      <c r="Q146" s="8">
        <v>59</v>
      </c>
      <c r="R146" s="3" t="s">
        <v>102</v>
      </c>
      <c r="S146" s="3" t="s">
        <v>103</v>
      </c>
      <c r="T146" s="3" t="s">
        <v>103</v>
      </c>
      <c r="U146" s="3" t="s">
        <v>102</v>
      </c>
      <c r="V146" s="3" t="s">
        <v>103</v>
      </c>
      <c r="W146" s="3" t="s">
        <v>140</v>
      </c>
      <c r="X146" s="3" t="s">
        <v>175</v>
      </c>
      <c r="Y146" s="9">
        <v>46063</v>
      </c>
      <c r="Z146" s="9">
        <v>46063</v>
      </c>
      <c r="AA146" s="3">
        <v>139</v>
      </c>
      <c r="AB146" s="3">
        <v>59</v>
      </c>
      <c r="AC146" s="3">
        <v>0</v>
      </c>
      <c r="AD146" s="9">
        <v>46070</v>
      </c>
      <c r="AE146" s="8"/>
      <c r="AF146" s="3">
        <v>139</v>
      </c>
      <c r="AG146" s="5" t="s">
        <v>105</v>
      </c>
      <c r="AH146" s="3" t="s">
        <v>106</v>
      </c>
      <c r="AI146" s="4">
        <v>46118</v>
      </c>
      <c r="AJ146" s="7" t="s">
        <v>538</v>
      </c>
    </row>
    <row r="147" spans="1:36" x14ac:dyDescent="0.25">
      <c r="A147" s="3">
        <v>2026</v>
      </c>
      <c r="B147" s="4">
        <v>46023</v>
      </c>
      <c r="C147" s="4">
        <v>46112</v>
      </c>
      <c r="D147" t="s">
        <v>90</v>
      </c>
      <c r="E147" s="3" t="s">
        <v>169</v>
      </c>
      <c r="F147" s="3" t="s">
        <v>170</v>
      </c>
      <c r="G147" s="3" t="s">
        <v>170</v>
      </c>
      <c r="H147" s="3" t="s">
        <v>171</v>
      </c>
      <c r="I147" s="3" t="s">
        <v>172</v>
      </c>
      <c r="J147" s="3" t="s">
        <v>173</v>
      </c>
      <c r="K147" s="3" t="s">
        <v>174</v>
      </c>
      <c r="L147" t="s">
        <v>116</v>
      </c>
      <c r="M147" t="s">
        <v>99</v>
      </c>
      <c r="N147" s="3" t="s">
        <v>175</v>
      </c>
      <c r="O147" t="s">
        <v>101</v>
      </c>
      <c r="P147" s="8">
        <v>0</v>
      </c>
      <c r="Q147" s="8">
        <v>93</v>
      </c>
      <c r="R147" s="3" t="s">
        <v>102</v>
      </c>
      <c r="S147" s="3" t="s">
        <v>103</v>
      </c>
      <c r="T147" s="3" t="s">
        <v>103</v>
      </c>
      <c r="U147" s="3" t="s">
        <v>102</v>
      </c>
      <c r="V147" s="3" t="s">
        <v>103</v>
      </c>
      <c r="W147" s="3" t="s">
        <v>136</v>
      </c>
      <c r="X147" s="3" t="s">
        <v>175</v>
      </c>
      <c r="Y147" s="9">
        <v>46070</v>
      </c>
      <c r="Z147" s="9">
        <v>46070</v>
      </c>
      <c r="AA147" s="3">
        <v>140</v>
      </c>
      <c r="AB147" s="3">
        <v>93</v>
      </c>
      <c r="AC147" s="3">
        <v>0</v>
      </c>
      <c r="AD147" s="9">
        <v>46077</v>
      </c>
      <c r="AE147" s="8"/>
      <c r="AF147" s="3">
        <v>140</v>
      </c>
      <c r="AG147" s="5" t="s">
        <v>105</v>
      </c>
      <c r="AH147" s="3" t="s">
        <v>106</v>
      </c>
      <c r="AI147" s="4">
        <v>46118</v>
      </c>
      <c r="AJ147" s="7" t="s">
        <v>538</v>
      </c>
    </row>
    <row r="148" spans="1:36" x14ac:dyDescent="0.25">
      <c r="A148" s="3">
        <v>2026</v>
      </c>
      <c r="B148" s="4">
        <v>46023</v>
      </c>
      <c r="C148" s="4">
        <v>46112</v>
      </c>
      <c r="D148" t="s">
        <v>90</v>
      </c>
      <c r="E148" s="3" t="s">
        <v>169</v>
      </c>
      <c r="F148" s="3" t="s">
        <v>184</v>
      </c>
      <c r="G148" s="3" t="s">
        <v>184</v>
      </c>
      <c r="H148" s="3" t="s">
        <v>106</v>
      </c>
      <c r="I148" s="3" t="s">
        <v>188</v>
      </c>
      <c r="J148" s="3" t="s">
        <v>189</v>
      </c>
      <c r="K148" s="3" t="s">
        <v>152</v>
      </c>
      <c r="L148" t="s">
        <v>116</v>
      </c>
      <c r="M148" t="s">
        <v>99</v>
      </c>
      <c r="N148" s="3" t="s">
        <v>415</v>
      </c>
      <c r="O148" t="s">
        <v>101</v>
      </c>
      <c r="P148" s="8">
        <v>0</v>
      </c>
      <c r="Q148" s="8">
        <v>181</v>
      </c>
      <c r="R148" s="3" t="s">
        <v>102</v>
      </c>
      <c r="S148" s="3" t="s">
        <v>103</v>
      </c>
      <c r="T148" s="3" t="s">
        <v>103</v>
      </c>
      <c r="U148" s="3" t="s">
        <v>102</v>
      </c>
      <c r="V148" s="3" t="s">
        <v>103</v>
      </c>
      <c r="W148" s="3" t="s">
        <v>212</v>
      </c>
      <c r="X148" s="3" t="s">
        <v>415</v>
      </c>
      <c r="Y148" s="9">
        <v>46087</v>
      </c>
      <c r="Z148" s="9">
        <v>46087</v>
      </c>
      <c r="AA148" s="3">
        <v>141</v>
      </c>
      <c r="AB148" s="3">
        <v>181</v>
      </c>
      <c r="AC148" s="3">
        <v>0</v>
      </c>
      <c r="AD148" s="9">
        <v>46091</v>
      </c>
      <c r="AE148" s="13" t="str">
        <f>HYPERLINK("https://ieeg-my.sharepoint.com/:b:/g/personal/transparencia_ieeg_org_mx/IQA1L3ioVP-vS6DtOr5Hs1GuAfYqMRZQQZjgHRlg4CXn1LU?e=G49PRK")</f>
        <v>https://ieeg-my.sharepoint.com/:b:/g/personal/transparencia_ieeg_org_mx/IQA1L3ioVP-vS6DtOr5Hs1GuAfYqMRZQQZjgHRlg4CXn1LU?e=G49PRK</v>
      </c>
      <c r="AF148" s="3">
        <v>141</v>
      </c>
      <c r="AG148" s="5" t="s">
        <v>105</v>
      </c>
      <c r="AH148" s="3" t="s">
        <v>106</v>
      </c>
      <c r="AI148" s="4">
        <v>46118</v>
      </c>
      <c r="AJ148" s="7" t="s">
        <v>538</v>
      </c>
    </row>
    <row r="149" spans="1:36" x14ac:dyDescent="0.25">
      <c r="A149" s="3">
        <v>2026</v>
      </c>
      <c r="B149" s="4">
        <v>46023</v>
      </c>
      <c r="C149" s="4">
        <v>46112</v>
      </c>
      <c r="D149" t="s">
        <v>90</v>
      </c>
      <c r="E149" s="3" t="s">
        <v>169</v>
      </c>
      <c r="F149" s="3" t="s">
        <v>184</v>
      </c>
      <c r="G149" s="3" t="s">
        <v>184</v>
      </c>
      <c r="H149" s="3" t="s">
        <v>106</v>
      </c>
      <c r="I149" s="3" t="s">
        <v>185</v>
      </c>
      <c r="J149" s="3" t="s">
        <v>186</v>
      </c>
      <c r="K149" s="3" t="s">
        <v>96</v>
      </c>
      <c r="L149" t="s">
        <v>116</v>
      </c>
      <c r="M149" t="s">
        <v>99</v>
      </c>
      <c r="N149" s="3" t="s">
        <v>418</v>
      </c>
      <c r="O149" t="s">
        <v>101</v>
      </c>
      <c r="P149" s="8">
        <v>0</v>
      </c>
      <c r="Q149" s="8">
        <v>181</v>
      </c>
      <c r="R149" s="3" t="s">
        <v>102</v>
      </c>
      <c r="S149" s="3" t="s">
        <v>103</v>
      </c>
      <c r="T149" s="3" t="s">
        <v>103</v>
      </c>
      <c r="U149" s="3" t="s">
        <v>102</v>
      </c>
      <c r="V149" s="3" t="s">
        <v>103</v>
      </c>
      <c r="W149" s="3" t="s">
        <v>223</v>
      </c>
      <c r="X149" s="3" t="s">
        <v>418</v>
      </c>
      <c r="Y149" s="9">
        <v>46084</v>
      </c>
      <c r="Z149" s="9">
        <v>46084</v>
      </c>
      <c r="AA149" s="3">
        <v>142</v>
      </c>
      <c r="AB149" s="3">
        <v>181</v>
      </c>
      <c r="AC149" s="3">
        <v>0</v>
      </c>
      <c r="AD149" s="9">
        <v>46085</v>
      </c>
      <c r="AE149" s="13" t="str">
        <f>HYPERLINK("https://ieeg-my.sharepoint.com/:b:/g/personal/transparencia_ieeg_org_mx/IQDqXKD8wXoUQr6wP6VELS87AezXYjH5jBXrxzEYI-TFu7M?e=1I7WP1")</f>
        <v>https://ieeg-my.sharepoint.com/:b:/g/personal/transparencia_ieeg_org_mx/IQDqXKD8wXoUQr6wP6VELS87AezXYjH5jBXrxzEYI-TFu7M?e=1I7WP1</v>
      </c>
      <c r="AF149" s="3">
        <v>142</v>
      </c>
      <c r="AG149" s="5" t="s">
        <v>105</v>
      </c>
      <c r="AH149" s="3" t="s">
        <v>106</v>
      </c>
      <c r="AI149" s="4">
        <v>46118</v>
      </c>
      <c r="AJ149" s="7" t="s">
        <v>538</v>
      </c>
    </row>
    <row r="150" spans="1:36" x14ac:dyDescent="0.25">
      <c r="A150" s="3">
        <v>2026</v>
      </c>
      <c r="B150" s="4">
        <v>46023</v>
      </c>
      <c r="C150" s="4">
        <v>46112</v>
      </c>
      <c r="D150" t="s">
        <v>90</v>
      </c>
      <c r="E150" s="3" t="s">
        <v>169</v>
      </c>
      <c r="F150" s="3" t="s">
        <v>184</v>
      </c>
      <c r="G150" s="3" t="s">
        <v>184</v>
      </c>
      <c r="H150" s="3" t="s">
        <v>106</v>
      </c>
      <c r="I150" s="3" t="s">
        <v>419</v>
      </c>
      <c r="J150" s="3" t="s">
        <v>420</v>
      </c>
      <c r="K150" s="3" t="s">
        <v>96</v>
      </c>
      <c r="L150" t="s">
        <v>116</v>
      </c>
      <c r="M150" t="s">
        <v>99</v>
      </c>
      <c r="N150" s="3" t="s">
        <v>421</v>
      </c>
      <c r="O150" t="s">
        <v>101</v>
      </c>
      <c r="P150" s="8">
        <v>0</v>
      </c>
      <c r="Q150" s="8">
        <v>181</v>
      </c>
      <c r="R150" s="3" t="s">
        <v>102</v>
      </c>
      <c r="S150" s="3" t="s">
        <v>103</v>
      </c>
      <c r="T150" s="3" t="s">
        <v>103</v>
      </c>
      <c r="U150" s="3" t="s">
        <v>102</v>
      </c>
      <c r="V150" s="3" t="s">
        <v>103</v>
      </c>
      <c r="W150" s="3" t="s">
        <v>219</v>
      </c>
      <c r="X150" s="3" t="s">
        <v>421</v>
      </c>
      <c r="Y150" s="9">
        <v>46072</v>
      </c>
      <c r="Z150" s="9">
        <v>46072</v>
      </c>
      <c r="AA150" s="3">
        <v>143</v>
      </c>
      <c r="AB150" s="3">
        <v>181</v>
      </c>
      <c r="AC150" s="3">
        <v>0</v>
      </c>
      <c r="AD150" s="9">
        <v>46073</v>
      </c>
      <c r="AE150" s="13" t="str">
        <f>HYPERLINK("https://ieeg-my.sharepoint.com/:b:/g/personal/transparencia_ieeg_org_mx/IQBfu4dNBOGZQbLL2dqe1qExAYk3lFmQTSkaZfUAbzdXEGM?e=z2groU")</f>
        <v>https://ieeg-my.sharepoint.com/:b:/g/personal/transparencia_ieeg_org_mx/IQBfu4dNBOGZQbLL2dqe1qExAYk3lFmQTSkaZfUAbzdXEGM?e=z2groU</v>
      </c>
      <c r="AF150" s="3">
        <v>143</v>
      </c>
      <c r="AG150" s="5" t="s">
        <v>105</v>
      </c>
      <c r="AH150" s="3" t="s">
        <v>106</v>
      </c>
      <c r="AI150" s="4">
        <v>46118</v>
      </c>
      <c r="AJ150" s="7" t="s">
        <v>538</v>
      </c>
    </row>
    <row r="151" spans="1:36" x14ac:dyDescent="0.25">
      <c r="A151" s="3">
        <v>2026</v>
      </c>
      <c r="B151" s="4">
        <v>46023</v>
      </c>
      <c r="C151" s="4">
        <v>46112</v>
      </c>
      <c r="D151" t="s">
        <v>90</v>
      </c>
      <c r="E151" s="3" t="s">
        <v>169</v>
      </c>
      <c r="F151" s="3" t="s">
        <v>184</v>
      </c>
      <c r="G151" s="3" t="s">
        <v>184</v>
      </c>
      <c r="H151" s="3" t="s">
        <v>106</v>
      </c>
      <c r="I151" s="3" t="s">
        <v>422</v>
      </c>
      <c r="J151" s="3" t="s">
        <v>189</v>
      </c>
      <c r="K151" s="3" t="s">
        <v>152</v>
      </c>
      <c r="L151" t="s">
        <v>116</v>
      </c>
      <c r="M151" t="s">
        <v>99</v>
      </c>
      <c r="N151" s="3" t="s">
        <v>423</v>
      </c>
      <c r="O151" t="s">
        <v>101</v>
      </c>
      <c r="P151" s="8">
        <v>0</v>
      </c>
      <c r="Q151" s="8">
        <v>181</v>
      </c>
      <c r="R151" s="3" t="s">
        <v>102</v>
      </c>
      <c r="S151" s="3" t="s">
        <v>103</v>
      </c>
      <c r="T151" s="3" t="s">
        <v>103</v>
      </c>
      <c r="U151" s="3" t="s">
        <v>102</v>
      </c>
      <c r="V151" s="3" t="s">
        <v>103</v>
      </c>
      <c r="W151" s="3" t="s">
        <v>140</v>
      </c>
      <c r="X151" s="3" t="s">
        <v>423</v>
      </c>
      <c r="Y151" s="9">
        <v>46065</v>
      </c>
      <c r="Z151" s="9">
        <v>46065</v>
      </c>
      <c r="AA151" s="3">
        <v>144</v>
      </c>
      <c r="AB151" s="3">
        <v>181</v>
      </c>
      <c r="AC151" s="3">
        <v>0</v>
      </c>
      <c r="AD151" s="9">
        <v>46077</v>
      </c>
      <c r="AE151" s="13" t="str">
        <f>HYPERLINK("https://ieeg-my.sharepoint.com/:b:/g/personal/transparencia_ieeg_org_mx/IQCds-8LrLiWQKOALLna6W6AAX4lmzly4c3D8a5Q5ju9KAA?e=hYv5od")</f>
        <v>https://ieeg-my.sharepoint.com/:b:/g/personal/transparencia_ieeg_org_mx/IQCds-8LrLiWQKOALLna6W6AAX4lmzly4c3D8a5Q5ju9KAA?e=hYv5od</v>
      </c>
      <c r="AF151" s="3">
        <v>144</v>
      </c>
      <c r="AG151" s="5" t="s">
        <v>105</v>
      </c>
      <c r="AH151" s="3" t="s">
        <v>106</v>
      </c>
      <c r="AI151" s="4">
        <v>46118</v>
      </c>
      <c r="AJ151" s="7" t="s">
        <v>538</v>
      </c>
    </row>
    <row r="152" spans="1:36" x14ac:dyDescent="0.25">
      <c r="A152" s="3">
        <v>2026</v>
      </c>
      <c r="B152" s="4">
        <v>46023</v>
      </c>
      <c r="C152" s="4">
        <v>46112</v>
      </c>
      <c r="D152" t="s">
        <v>90</v>
      </c>
      <c r="E152" s="3" t="s">
        <v>169</v>
      </c>
      <c r="F152" s="3" t="s">
        <v>184</v>
      </c>
      <c r="G152" s="3" t="s">
        <v>184</v>
      </c>
      <c r="H152" s="3" t="s">
        <v>424</v>
      </c>
      <c r="I152" s="3" t="s">
        <v>234</v>
      </c>
      <c r="J152" s="3" t="s">
        <v>235</v>
      </c>
      <c r="K152" s="3" t="s">
        <v>236</v>
      </c>
      <c r="L152" t="s">
        <v>116</v>
      </c>
      <c r="M152" t="s">
        <v>99</v>
      </c>
      <c r="N152" s="3" t="s">
        <v>425</v>
      </c>
      <c r="O152" t="s">
        <v>101</v>
      </c>
      <c r="P152" s="8">
        <v>0</v>
      </c>
      <c r="Q152" s="8">
        <v>181</v>
      </c>
      <c r="R152" s="3" t="s">
        <v>102</v>
      </c>
      <c r="S152" s="3" t="s">
        <v>103</v>
      </c>
      <c r="T152" s="3" t="s">
        <v>103</v>
      </c>
      <c r="U152" s="3" t="s">
        <v>102</v>
      </c>
      <c r="V152" s="3" t="s">
        <v>103</v>
      </c>
      <c r="W152" s="3" t="s">
        <v>426</v>
      </c>
      <c r="X152" s="3" t="s">
        <v>425</v>
      </c>
      <c r="Y152" s="9">
        <v>46079</v>
      </c>
      <c r="Z152" s="9">
        <v>46079</v>
      </c>
      <c r="AA152" s="3">
        <v>145</v>
      </c>
      <c r="AB152" s="3">
        <v>181</v>
      </c>
      <c r="AC152" s="3">
        <v>0</v>
      </c>
      <c r="AD152" s="9">
        <v>46080</v>
      </c>
      <c r="AE152" s="13" t="str">
        <f>HYPERLINK("https://ieeg-my.sharepoint.com/:b:/g/personal/transparencia_ieeg_org_mx/IQC33jlnHN5-TbKP4CFCS8LpAeHaOyS_YOsMyBwyxqYMwk4?e=3zf18T")</f>
        <v>https://ieeg-my.sharepoint.com/:b:/g/personal/transparencia_ieeg_org_mx/IQC33jlnHN5-TbKP4CFCS8LpAeHaOyS_YOsMyBwyxqYMwk4?e=3zf18T</v>
      </c>
      <c r="AF152" s="3">
        <v>145</v>
      </c>
      <c r="AG152" s="5" t="s">
        <v>105</v>
      </c>
      <c r="AH152" s="3" t="s">
        <v>106</v>
      </c>
      <c r="AI152" s="4">
        <v>46118</v>
      </c>
      <c r="AJ152" s="7" t="s">
        <v>538</v>
      </c>
    </row>
    <row r="153" spans="1:36" x14ac:dyDescent="0.25">
      <c r="A153" s="3">
        <v>2026</v>
      </c>
      <c r="B153" s="4">
        <v>46023</v>
      </c>
      <c r="C153" s="4">
        <v>46112</v>
      </c>
      <c r="D153" t="s">
        <v>90</v>
      </c>
      <c r="E153" s="3" t="s">
        <v>169</v>
      </c>
      <c r="F153" s="3" t="s">
        <v>184</v>
      </c>
      <c r="G153" s="3" t="s">
        <v>184</v>
      </c>
      <c r="H153" s="3" t="s">
        <v>106</v>
      </c>
      <c r="I153" s="3" t="s">
        <v>234</v>
      </c>
      <c r="J153" s="3" t="s">
        <v>235</v>
      </c>
      <c r="K153" s="3" t="s">
        <v>236</v>
      </c>
      <c r="L153" t="s">
        <v>116</v>
      </c>
      <c r="M153" t="s">
        <v>99</v>
      </c>
      <c r="N153" s="3" t="s">
        <v>427</v>
      </c>
      <c r="O153" t="s">
        <v>101</v>
      </c>
      <c r="P153" s="8">
        <v>0</v>
      </c>
      <c r="Q153" s="8">
        <v>181</v>
      </c>
      <c r="R153" s="3" t="s">
        <v>102</v>
      </c>
      <c r="S153" s="3" t="s">
        <v>103</v>
      </c>
      <c r="T153" s="3" t="s">
        <v>103</v>
      </c>
      <c r="U153" s="3" t="s">
        <v>102</v>
      </c>
      <c r="V153" s="3" t="s">
        <v>103</v>
      </c>
      <c r="W153" s="3" t="s">
        <v>140</v>
      </c>
      <c r="X153" s="3" t="s">
        <v>427</v>
      </c>
      <c r="Y153" s="9">
        <v>46080</v>
      </c>
      <c r="Z153" s="9">
        <v>46080</v>
      </c>
      <c r="AA153" s="3">
        <v>146</v>
      </c>
      <c r="AB153" s="3">
        <v>181</v>
      </c>
      <c r="AC153" s="3">
        <v>0</v>
      </c>
      <c r="AD153" s="9">
        <v>46080</v>
      </c>
      <c r="AE153" s="13" t="str">
        <f>HYPERLINK("https://ieeg-my.sharepoint.com/:b:/g/personal/transparencia_ieeg_org_mx/IQBY8m9fWHpCRJ3dPsYm_uxmAZ0-bPYLAuS1XULLyGJFLyA?e=fjBj6w")</f>
        <v>https://ieeg-my.sharepoint.com/:b:/g/personal/transparencia_ieeg_org_mx/IQBY8m9fWHpCRJ3dPsYm_uxmAZ0-bPYLAuS1XULLyGJFLyA?e=fjBj6w</v>
      </c>
      <c r="AF153" s="3">
        <v>146</v>
      </c>
      <c r="AG153" s="5" t="s">
        <v>105</v>
      </c>
      <c r="AH153" s="3" t="s">
        <v>106</v>
      </c>
      <c r="AI153" s="4">
        <v>46118</v>
      </c>
      <c r="AJ153" s="7" t="s">
        <v>538</v>
      </c>
    </row>
    <row r="154" spans="1:36" x14ac:dyDescent="0.25">
      <c r="A154" s="3">
        <v>2026</v>
      </c>
      <c r="B154" s="4">
        <v>46023</v>
      </c>
      <c r="C154" s="4">
        <v>46112</v>
      </c>
      <c r="D154" t="s">
        <v>90</v>
      </c>
      <c r="E154" s="3" t="s">
        <v>169</v>
      </c>
      <c r="F154" s="3" t="s">
        <v>184</v>
      </c>
      <c r="G154" s="3" t="s">
        <v>184</v>
      </c>
      <c r="H154" s="3" t="s">
        <v>106</v>
      </c>
      <c r="I154" s="3" t="s">
        <v>185</v>
      </c>
      <c r="J154" s="3" t="s">
        <v>186</v>
      </c>
      <c r="K154" s="3" t="s">
        <v>96</v>
      </c>
      <c r="L154" t="s">
        <v>116</v>
      </c>
      <c r="M154" t="s">
        <v>99</v>
      </c>
      <c r="N154" s="3" t="s">
        <v>428</v>
      </c>
      <c r="O154" t="s">
        <v>101</v>
      </c>
      <c r="P154" s="8">
        <v>0</v>
      </c>
      <c r="Q154" s="8">
        <v>181</v>
      </c>
      <c r="R154" s="3" t="s">
        <v>102</v>
      </c>
      <c r="S154" s="3" t="s">
        <v>103</v>
      </c>
      <c r="T154" s="3" t="s">
        <v>103</v>
      </c>
      <c r="U154" s="3" t="s">
        <v>102</v>
      </c>
      <c r="V154" s="3" t="s">
        <v>103</v>
      </c>
      <c r="W154" s="3" t="s">
        <v>140</v>
      </c>
      <c r="X154" s="3" t="s">
        <v>428</v>
      </c>
      <c r="Y154" s="9">
        <v>46079</v>
      </c>
      <c r="Z154" s="9">
        <v>46079</v>
      </c>
      <c r="AA154" s="3">
        <v>147</v>
      </c>
      <c r="AB154" s="3">
        <v>181</v>
      </c>
      <c r="AC154" s="3">
        <v>0</v>
      </c>
      <c r="AD154" s="9">
        <v>46080</v>
      </c>
      <c r="AE154" s="13" t="str">
        <f>HYPERLINK("https://ieeg-my.sharepoint.com/:b:/g/personal/transparencia_ieeg_org_mx/IQCtciYc1kONRKK9zO_Zev2GARoQdiQYjUn5u0hdpbEvvB0?e=zSdgFI")</f>
        <v>https://ieeg-my.sharepoint.com/:b:/g/personal/transparencia_ieeg_org_mx/IQCtciYc1kONRKK9zO_Zev2GARoQdiQYjUn5u0hdpbEvvB0?e=zSdgFI</v>
      </c>
      <c r="AF154" s="3">
        <v>147</v>
      </c>
      <c r="AG154" s="5" t="s">
        <v>105</v>
      </c>
      <c r="AH154" s="3" t="s">
        <v>106</v>
      </c>
      <c r="AI154" s="4">
        <v>46118</v>
      </c>
      <c r="AJ154" s="7" t="s">
        <v>538</v>
      </c>
    </row>
    <row r="155" spans="1:36" x14ac:dyDescent="0.25">
      <c r="A155" s="3">
        <v>2026</v>
      </c>
      <c r="B155" s="4">
        <v>46023</v>
      </c>
      <c r="C155" s="4">
        <v>46112</v>
      </c>
      <c r="D155" t="s">
        <v>90</v>
      </c>
      <c r="E155" s="3" t="s">
        <v>169</v>
      </c>
      <c r="F155" s="3" t="s">
        <v>184</v>
      </c>
      <c r="G155" s="3" t="s">
        <v>184</v>
      </c>
      <c r="H155" s="3" t="s">
        <v>106</v>
      </c>
      <c r="I155" s="3" t="s">
        <v>234</v>
      </c>
      <c r="J155" s="3" t="s">
        <v>235</v>
      </c>
      <c r="K155" s="3" t="s">
        <v>236</v>
      </c>
      <c r="L155" t="s">
        <v>116</v>
      </c>
      <c r="M155" t="s">
        <v>99</v>
      </c>
      <c r="N155" s="3" t="s">
        <v>429</v>
      </c>
      <c r="O155" t="s">
        <v>101</v>
      </c>
      <c r="P155" s="8">
        <v>0</v>
      </c>
      <c r="Q155" s="8">
        <v>181</v>
      </c>
      <c r="R155" s="3" t="s">
        <v>102</v>
      </c>
      <c r="S155" s="3" t="s">
        <v>103</v>
      </c>
      <c r="T155" s="3" t="s">
        <v>103</v>
      </c>
      <c r="U155" s="3" t="s">
        <v>102</v>
      </c>
      <c r="V155" s="3" t="s">
        <v>103</v>
      </c>
      <c r="W155" s="3" t="s">
        <v>219</v>
      </c>
      <c r="X155" s="3" t="s">
        <v>429</v>
      </c>
      <c r="Y155" s="9">
        <v>46084</v>
      </c>
      <c r="Z155" s="9">
        <v>46084</v>
      </c>
      <c r="AA155" s="3">
        <v>148</v>
      </c>
      <c r="AB155" s="3">
        <v>181</v>
      </c>
      <c r="AC155" s="3">
        <v>0</v>
      </c>
      <c r="AD155" s="9">
        <v>46085</v>
      </c>
      <c r="AE155" s="13" t="str">
        <f>HYPERLINK("https://ieeg-my.sharepoint.com/:b:/g/personal/transparencia_ieeg_org_mx/IQB1oHM16yKPTpE98hTm9xS8AdTm5hVzlbCr0ZkaK4R3_m4?e=rlwcZ4")</f>
        <v>https://ieeg-my.sharepoint.com/:b:/g/personal/transparencia_ieeg_org_mx/IQB1oHM16yKPTpE98hTm9xS8AdTm5hVzlbCr0ZkaK4R3_m4?e=rlwcZ4</v>
      </c>
      <c r="AF155" s="3">
        <v>148</v>
      </c>
      <c r="AG155" s="5" t="s">
        <v>105</v>
      </c>
      <c r="AH155" s="3" t="s">
        <v>106</v>
      </c>
      <c r="AI155" s="4">
        <v>46118</v>
      </c>
      <c r="AJ155" s="7" t="s">
        <v>538</v>
      </c>
    </row>
    <row r="156" spans="1:36" x14ac:dyDescent="0.25">
      <c r="A156" s="3">
        <v>2026</v>
      </c>
      <c r="B156" s="4">
        <v>46023</v>
      </c>
      <c r="C156" s="4">
        <v>46112</v>
      </c>
      <c r="D156" t="s">
        <v>90</v>
      </c>
      <c r="E156" s="3" t="s">
        <v>169</v>
      </c>
      <c r="F156" s="3" t="s">
        <v>184</v>
      </c>
      <c r="G156" s="3" t="s">
        <v>184</v>
      </c>
      <c r="H156" s="3" t="s">
        <v>106</v>
      </c>
      <c r="I156" s="3" t="s">
        <v>185</v>
      </c>
      <c r="J156" s="3" t="s">
        <v>186</v>
      </c>
      <c r="K156" s="3" t="s">
        <v>96</v>
      </c>
      <c r="L156" t="s">
        <v>116</v>
      </c>
      <c r="M156" t="s">
        <v>99</v>
      </c>
      <c r="N156" s="3" t="s">
        <v>430</v>
      </c>
      <c r="O156" t="s">
        <v>101</v>
      </c>
      <c r="P156" s="8">
        <v>0</v>
      </c>
      <c r="Q156" s="8">
        <v>181</v>
      </c>
      <c r="R156" s="3" t="s">
        <v>102</v>
      </c>
      <c r="S156" s="3" t="s">
        <v>103</v>
      </c>
      <c r="T156" s="3" t="s">
        <v>103</v>
      </c>
      <c r="U156" s="3" t="s">
        <v>102</v>
      </c>
      <c r="V156" s="3" t="s">
        <v>103</v>
      </c>
      <c r="W156" s="3" t="s">
        <v>140</v>
      </c>
      <c r="X156" s="3" t="s">
        <v>430</v>
      </c>
      <c r="Y156" s="9">
        <v>46085</v>
      </c>
      <c r="Z156" s="9">
        <v>46085</v>
      </c>
      <c r="AA156" s="3">
        <v>149</v>
      </c>
      <c r="AB156" s="3">
        <v>181</v>
      </c>
      <c r="AC156" s="3">
        <v>0</v>
      </c>
      <c r="AD156" s="9">
        <v>46087</v>
      </c>
      <c r="AE156" s="13" t="str">
        <f>HYPERLINK("https://ieeg-my.sharepoint.com/:b:/g/personal/transparencia_ieeg_org_mx/IQDTdFR7CB66RIIKdvgRDfo4AYbd1QswbX34SkPqELAx89o?e=qhcScz")</f>
        <v>https://ieeg-my.sharepoint.com/:b:/g/personal/transparencia_ieeg_org_mx/IQDTdFR7CB66RIIKdvgRDfo4AYbd1QswbX34SkPqELAx89o?e=qhcScz</v>
      </c>
      <c r="AF156" s="3">
        <v>149</v>
      </c>
      <c r="AG156" s="6" t="s">
        <v>105</v>
      </c>
      <c r="AH156" s="3" t="s">
        <v>106</v>
      </c>
      <c r="AI156" s="4">
        <v>46118</v>
      </c>
      <c r="AJ156" s="7" t="s">
        <v>538</v>
      </c>
    </row>
    <row r="157" spans="1:36" x14ac:dyDescent="0.25">
      <c r="A157" s="3">
        <v>2026</v>
      </c>
      <c r="B157" s="4">
        <v>46023</v>
      </c>
      <c r="C157" s="4">
        <v>46112</v>
      </c>
      <c r="D157" t="s">
        <v>90</v>
      </c>
      <c r="E157" s="3" t="s">
        <v>169</v>
      </c>
      <c r="F157" s="3" t="s">
        <v>184</v>
      </c>
      <c r="G157" s="3" t="s">
        <v>184</v>
      </c>
      <c r="H157" s="3" t="s">
        <v>106</v>
      </c>
      <c r="I157" s="3" t="s">
        <v>185</v>
      </c>
      <c r="J157" s="3" t="s">
        <v>186</v>
      </c>
      <c r="K157" s="3" t="s">
        <v>96</v>
      </c>
      <c r="L157" t="s">
        <v>116</v>
      </c>
      <c r="M157" t="s">
        <v>99</v>
      </c>
      <c r="N157" s="3" t="s">
        <v>431</v>
      </c>
      <c r="O157" t="s">
        <v>101</v>
      </c>
      <c r="P157" s="8">
        <v>0</v>
      </c>
      <c r="Q157" s="8">
        <v>181</v>
      </c>
      <c r="R157" s="3" t="s">
        <v>102</v>
      </c>
      <c r="S157" s="3" t="s">
        <v>103</v>
      </c>
      <c r="T157" s="3" t="s">
        <v>103</v>
      </c>
      <c r="U157" s="3" t="s">
        <v>102</v>
      </c>
      <c r="V157" s="3" t="s">
        <v>103</v>
      </c>
      <c r="W157" s="3" t="s">
        <v>212</v>
      </c>
      <c r="X157" s="3" t="s">
        <v>431</v>
      </c>
      <c r="Y157" s="9">
        <v>46086</v>
      </c>
      <c r="Z157" s="9">
        <v>46086</v>
      </c>
      <c r="AA157" s="3">
        <v>150</v>
      </c>
      <c r="AB157" s="3">
        <v>181</v>
      </c>
      <c r="AC157" s="3">
        <v>0</v>
      </c>
      <c r="AD157" s="9">
        <v>46091</v>
      </c>
      <c r="AE157" s="13" t="str">
        <f>HYPERLINK("https://ieeg-my.sharepoint.com/:b:/g/personal/transparencia_ieeg_org_mx/IQAW60GhBe2dSrBDnllwRjmfAXN0KLzyO9O7xoVf0zM5g_A?e=oBbXUh")</f>
        <v>https://ieeg-my.sharepoint.com/:b:/g/personal/transparencia_ieeg_org_mx/IQAW60GhBe2dSrBDnllwRjmfAXN0KLzyO9O7xoVf0zM5g_A?e=oBbXUh</v>
      </c>
      <c r="AF157" s="3">
        <v>150</v>
      </c>
      <c r="AG157" s="5" t="s">
        <v>105</v>
      </c>
      <c r="AH157" s="3" t="s">
        <v>106</v>
      </c>
      <c r="AI157" s="4">
        <v>46118</v>
      </c>
      <c r="AJ157" s="7" t="s">
        <v>538</v>
      </c>
    </row>
    <row r="158" spans="1:36" x14ac:dyDescent="0.25">
      <c r="A158" s="3">
        <v>2026</v>
      </c>
      <c r="B158" s="4">
        <v>46023</v>
      </c>
      <c r="C158" s="4">
        <v>46112</v>
      </c>
      <c r="D158" t="s">
        <v>90</v>
      </c>
      <c r="E158" s="3" t="s">
        <v>169</v>
      </c>
      <c r="F158" s="3" t="s">
        <v>170</v>
      </c>
      <c r="G158" s="3" t="s">
        <v>170</v>
      </c>
      <c r="H158" s="3" t="s">
        <v>171</v>
      </c>
      <c r="I158" s="3" t="s">
        <v>172</v>
      </c>
      <c r="J158" s="3" t="s">
        <v>173</v>
      </c>
      <c r="K158" s="3" t="s">
        <v>174</v>
      </c>
      <c r="L158" t="s">
        <v>116</v>
      </c>
      <c r="M158" t="s">
        <v>99</v>
      </c>
      <c r="N158" s="3" t="s">
        <v>175</v>
      </c>
      <c r="O158" t="s">
        <v>101</v>
      </c>
      <c r="P158" s="8">
        <v>0</v>
      </c>
      <c r="Q158" s="8">
        <v>181</v>
      </c>
      <c r="R158" s="3" t="s">
        <v>102</v>
      </c>
      <c r="S158" s="3" t="s">
        <v>103</v>
      </c>
      <c r="T158" s="3" t="s">
        <v>103</v>
      </c>
      <c r="U158" s="3" t="s">
        <v>102</v>
      </c>
      <c r="V158" s="3" t="s">
        <v>103</v>
      </c>
      <c r="W158" s="3" t="s">
        <v>140</v>
      </c>
      <c r="X158" s="3" t="s">
        <v>175</v>
      </c>
      <c r="Y158" s="4">
        <v>46063</v>
      </c>
      <c r="Z158" s="4">
        <v>46063</v>
      </c>
      <c r="AA158" s="3">
        <v>151</v>
      </c>
      <c r="AB158" s="3">
        <v>181</v>
      </c>
      <c r="AC158" s="3">
        <v>0</v>
      </c>
      <c r="AD158" s="9">
        <v>46070</v>
      </c>
      <c r="AE158" s="13" t="str">
        <f>HYPERLINK("https://ieeg-my.sharepoint.com/:b:/g/personal/transparencia_ieeg_org_mx/IQBfIDY9jfSYTZtbscxxY1JjAWiIp7hN6QnMowJP41I9IDg?e=vfjtwj")</f>
        <v>https://ieeg-my.sharepoint.com/:b:/g/personal/transparencia_ieeg_org_mx/IQBfIDY9jfSYTZtbscxxY1JjAWiIp7hN6QnMowJP41I9IDg?e=vfjtwj</v>
      </c>
      <c r="AF158" s="3">
        <v>151</v>
      </c>
      <c r="AG158" s="5" t="s">
        <v>105</v>
      </c>
      <c r="AH158" s="3" t="s">
        <v>106</v>
      </c>
      <c r="AI158" s="4">
        <v>46118</v>
      </c>
      <c r="AJ158" s="7" t="s">
        <v>538</v>
      </c>
    </row>
    <row r="159" spans="1:36" x14ac:dyDescent="0.25">
      <c r="A159" s="3">
        <v>2026</v>
      </c>
      <c r="B159" s="4">
        <v>46023</v>
      </c>
      <c r="C159" s="4">
        <v>46112</v>
      </c>
      <c r="D159" t="s">
        <v>90</v>
      </c>
      <c r="E159" s="3" t="s">
        <v>169</v>
      </c>
      <c r="F159" s="3" t="s">
        <v>170</v>
      </c>
      <c r="G159" s="3" t="s">
        <v>170</v>
      </c>
      <c r="H159" s="3" t="s">
        <v>171</v>
      </c>
      <c r="I159" s="3" t="s">
        <v>432</v>
      </c>
      <c r="J159" s="3" t="s">
        <v>195</v>
      </c>
      <c r="K159" s="3" t="s">
        <v>196</v>
      </c>
      <c r="L159" t="s">
        <v>116</v>
      </c>
      <c r="M159" t="s">
        <v>99</v>
      </c>
      <c r="N159" s="3" t="s">
        <v>175</v>
      </c>
      <c r="O159" t="s">
        <v>101</v>
      </c>
      <c r="P159" s="8">
        <v>0</v>
      </c>
      <c r="Q159" s="8">
        <v>724</v>
      </c>
      <c r="R159" s="3" t="s">
        <v>102</v>
      </c>
      <c r="S159" s="3" t="s">
        <v>103</v>
      </c>
      <c r="T159" s="3" t="s">
        <v>103</v>
      </c>
      <c r="U159" s="3" t="s">
        <v>102</v>
      </c>
      <c r="V159" s="3" t="s">
        <v>103</v>
      </c>
      <c r="W159" s="3" t="s">
        <v>433</v>
      </c>
      <c r="X159" s="3" t="s">
        <v>175</v>
      </c>
      <c r="Y159" s="9">
        <v>46062</v>
      </c>
      <c r="Z159" s="9">
        <v>46066</v>
      </c>
      <c r="AA159" s="3">
        <v>152</v>
      </c>
      <c r="AB159" s="3">
        <v>724</v>
      </c>
      <c r="AC159" s="3">
        <v>0</v>
      </c>
      <c r="AD159" s="9">
        <v>46070</v>
      </c>
      <c r="AE159" s="13" t="str">
        <f>HYPERLINK("https://ieeg-my.sharepoint.com/:b:/g/personal/transparencia_ieeg_org_mx/IQDE-_ZF6nCvSrAL4T-yNcHSAQL52s5usDAvoI13ZjPFQ7U?e=f3YZ8i")</f>
        <v>https://ieeg-my.sharepoint.com/:b:/g/personal/transparencia_ieeg_org_mx/IQDE-_ZF6nCvSrAL4T-yNcHSAQL52s5usDAvoI13ZjPFQ7U?e=f3YZ8i</v>
      </c>
      <c r="AF159" s="3">
        <v>152</v>
      </c>
      <c r="AG159" s="5" t="s">
        <v>105</v>
      </c>
      <c r="AH159" s="3" t="s">
        <v>106</v>
      </c>
      <c r="AI159" s="4">
        <v>46118</v>
      </c>
      <c r="AJ159" s="7" t="s">
        <v>538</v>
      </c>
    </row>
    <row r="160" spans="1:36" x14ac:dyDescent="0.25">
      <c r="A160" s="3">
        <v>2026</v>
      </c>
      <c r="B160" s="4">
        <v>46023</v>
      </c>
      <c r="C160" s="4">
        <v>46112</v>
      </c>
      <c r="D160" t="s">
        <v>90</v>
      </c>
      <c r="E160" s="3" t="s">
        <v>169</v>
      </c>
      <c r="F160" s="3" t="s">
        <v>170</v>
      </c>
      <c r="G160" s="3" t="s">
        <v>170</v>
      </c>
      <c r="H160" s="3" t="s">
        <v>171</v>
      </c>
      <c r="I160" s="3" t="s">
        <v>172</v>
      </c>
      <c r="J160" s="3" t="s">
        <v>173</v>
      </c>
      <c r="K160" s="3" t="s">
        <v>174</v>
      </c>
      <c r="L160" t="s">
        <v>116</v>
      </c>
      <c r="M160" t="s">
        <v>99</v>
      </c>
      <c r="N160" s="3" t="s">
        <v>175</v>
      </c>
      <c r="O160" t="s">
        <v>101</v>
      </c>
      <c r="P160" s="8">
        <v>0</v>
      </c>
      <c r="Q160" s="8">
        <v>362</v>
      </c>
      <c r="R160" s="3" t="s">
        <v>102</v>
      </c>
      <c r="S160" s="3" t="s">
        <v>103</v>
      </c>
      <c r="T160" s="3" t="s">
        <v>103</v>
      </c>
      <c r="U160" s="3" t="s">
        <v>102</v>
      </c>
      <c r="V160" s="3" t="s">
        <v>103</v>
      </c>
      <c r="W160" s="3" t="s">
        <v>136</v>
      </c>
      <c r="X160" s="3" t="s">
        <v>175</v>
      </c>
      <c r="Y160" s="9">
        <v>46069</v>
      </c>
      <c r="Z160" s="9">
        <v>46070</v>
      </c>
      <c r="AA160" s="3">
        <v>153</v>
      </c>
      <c r="AB160" s="3">
        <v>362</v>
      </c>
      <c r="AC160" s="3">
        <v>0</v>
      </c>
      <c r="AD160" s="9">
        <v>46077</v>
      </c>
      <c r="AE160" s="13" t="str">
        <f>HYPERLINK("https://ieeg-my.sharepoint.com/:b:/g/personal/transparencia_ieeg_org_mx/IQC98VwkT-SISK4OSvdjhYP3AVYtwho2b5BT_8crqo4SVNA?e=IEtjYc")</f>
        <v>https://ieeg-my.sharepoint.com/:b:/g/personal/transparencia_ieeg_org_mx/IQC98VwkT-SISK4OSvdjhYP3AVYtwho2b5BT_8crqo4SVNA?e=IEtjYc</v>
      </c>
      <c r="AF160" s="3">
        <v>153</v>
      </c>
      <c r="AG160" s="5" t="s">
        <v>105</v>
      </c>
      <c r="AH160" s="3" t="s">
        <v>106</v>
      </c>
      <c r="AI160" s="4">
        <v>46118</v>
      </c>
      <c r="AJ160" s="7" t="s">
        <v>538</v>
      </c>
    </row>
    <row r="161" spans="1:36" x14ac:dyDescent="0.25">
      <c r="A161" s="3">
        <v>2026</v>
      </c>
      <c r="B161" s="4">
        <v>46023</v>
      </c>
      <c r="C161" s="4">
        <v>46112</v>
      </c>
      <c r="D161" t="s">
        <v>90</v>
      </c>
      <c r="E161" s="3" t="s">
        <v>169</v>
      </c>
      <c r="F161" s="3" t="s">
        <v>177</v>
      </c>
      <c r="G161" s="3" t="s">
        <v>178</v>
      </c>
      <c r="H161" s="3" t="s">
        <v>227</v>
      </c>
      <c r="I161" s="3" t="s">
        <v>434</v>
      </c>
      <c r="J161" s="3" t="s">
        <v>435</v>
      </c>
      <c r="K161" s="3" t="s">
        <v>436</v>
      </c>
      <c r="L161" t="s">
        <v>116</v>
      </c>
      <c r="M161" t="s">
        <v>99</v>
      </c>
      <c r="N161" s="3" t="s">
        <v>437</v>
      </c>
      <c r="O161" t="s">
        <v>101</v>
      </c>
      <c r="P161" s="8">
        <v>0</v>
      </c>
      <c r="Q161" s="8">
        <v>362</v>
      </c>
      <c r="R161" s="3" t="s">
        <v>102</v>
      </c>
      <c r="S161" s="3" t="s">
        <v>103</v>
      </c>
      <c r="T161" s="3" t="s">
        <v>103</v>
      </c>
      <c r="U161" s="3" t="s">
        <v>102</v>
      </c>
      <c r="V161" s="3" t="s">
        <v>103</v>
      </c>
      <c r="W161" s="3" t="s">
        <v>438</v>
      </c>
      <c r="X161" s="3" t="s">
        <v>437</v>
      </c>
      <c r="Y161" s="9">
        <v>46079</v>
      </c>
      <c r="Z161" s="9">
        <v>46080</v>
      </c>
      <c r="AA161" s="3">
        <v>154</v>
      </c>
      <c r="AB161" s="3">
        <v>362</v>
      </c>
      <c r="AC161" s="3">
        <v>0</v>
      </c>
      <c r="AD161" s="9">
        <v>46087</v>
      </c>
      <c r="AE161" s="13" t="str">
        <f>HYPERLINK("https://ieeg-my.sharepoint.com/:b:/g/personal/transparencia_ieeg_org_mx/IQDPJlV6Jsg4SJh2UdczxX1YAeiP-LmagoWbuKEg3qsi9Vk?e=aYJeSF")</f>
        <v>https://ieeg-my.sharepoint.com/:b:/g/personal/transparencia_ieeg_org_mx/IQDPJlV6Jsg4SJh2UdczxX1YAeiP-LmagoWbuKEg3qsi9Vk?e=aYJeSF</v>
      </c>
      <c r="AF161" s="3">
        <v>154</v>
      </c>
      <c r="AG161" s="5" t="s">
        <v>105</v>
      </c>
      <c r="AH161" s="3" t="s">
        <v>106</v>
      </c>
      <c r="AI161" s="4">
        <v>46118</v>
      </c>
      <c r="AJ161" s="7" t="s">
        <v>538</v>
      </c>
    </row>
    <row r="162" spans="1:36" x14ac:dyDescent="0.25">
      <c r="A162" s="3">
        <v>2026</v>
      </c>
      <c r="B162" s="4">
        <v>46023</v>
      </c>
      <c r="C162" s="4">
        <v>46112</v>
      </c>
      <c r="D162" t="s">
        <v>90</v>
      </c>
      <c r="E162" s="3" t="s">
        <v>169</v>
      </c>
      <c r="F162" s="3" t="s">
        <v>177</v>
      </c>
      <c r="G162" s="3" t="s">
        <v>178</v>
      </c>
      <c r="H162" s="3" t="s">
        <v>227</v>
      </c>
      <c r="I162" s="3" t="s">
        <v>439</v>
      </c>
      <c r="J162" s="3" t="s">
        <v>440</v>
      </c>
      <c r="K162" s="3" t="s">
        <v>441</v>
      </c>
      <c r="L162" t="s">
        <v>116</v>
      </c>
      <c r="M162" t="s">
        <v>99</v>
      </c>
      <c r="N162" s="3" t="s">
        <v>437</v>
      </c>
      <c r="O162" t="s">
        <v>101</v>
      </c>
      <c r="P162" s="8">
        <v>0</v>
      </c>
      <c r="Q162" s="8">
        <v>181</v>
      </c>
      <c r="R162" s="3" t="s">
        <v>102</v>
      </c>
      <c r="S162" s="3" t="s">
        <v>103</v>
      </c>
      <c r="T162" s="3" t="s">
        <v>103</v>
      </c>
      <c r="U162" s="3" t="s">
        <v>102</v>
      </c>
      <c r="V162" s="3" t="s">
        <v>103</v>
      </c>
      <c r="W162" s="3" t="s">
        <v>442</v>
      </c>
      <c r="X162" s="3" t="s">
        <v>437</v>
      </c>
      <c r="Y162" s="9">
        <v>46079</v>
      </c>
      <c r="Z162" s="9">
        <v>46079</v>
      </c>
      <c r="AA162" s="3">
        <v>155</v>
      </c>
      <c r="AB162" s="3">
        <v>181</v>
      </c>
      <c r="AC162" s="3">
        <v>0</v>
      </c>
      <c r="AD162" s="9">
        <v>46087</v>
      </c>
      <c r="AE162" s="13" t="str">
        <f>HYPERLINK("https://ieeg-my.sharepoint.com/:b:/g/personal/transparencia_ieeg_org_mx/IQDCdTI_r69dRa1sJYRFsOn2AZnUOAqWVHx9_oOPyMZhWe4?e=xZAHaR")</f>
        <v>https://ieeg-my.sharepoint.com/:b:/g/personal/transparencia_ieeg_org_mx/IQDCdTI_r69dRa1sJYRFsOn2AZnUOAqWVHx9_oOPyMZhWe4?e=xZAHaR</v>
      </c>
      <c r="AF162" s="3">
        <v>155</v>
      </c>
      <c r="AG162" s="5" t="s">
        <v>105</v>
      </c>
      <c r="AH162" s="3" t="s">
        <v>106</v>
      </c>
      <c r="AI162" s="4">
        <v>46118</v>
      </c>
      <c r="AJ162" s="7" t="s">
        <v>538</v>
      </c>
    </row>
    <row r="163" spans="1:36" x14ac:dyDescent="0.25">
      <c r="A163" s="3">
        <v>2026</v>
      </c>
      <c r="B163" s="4">
        <v>46023</v>
      </c>
      <c r="C163" s="4">
        <v>46112</v>
      </c>
      <c r="D163" t="s">
        <v>90</v>
      </c>
      <c r="E163" s="3" t="s">
        <v>107</v>
      </c>
      <c r="F163" s="3" t="s">
        <v>213</v>
      </c>
      <c r="G163" s="3" t="s">
        <v>214</v>
      </c>
      <c r="H163" s="3" t="s">
        <v>215</v>
      </c>
      <c r="I163" s="3" t="s">
        <v>263</v>
      </c>
      <c r="J163" s="3" t="s">
        <v>97</v>
      </c>
      <c r="K163" s="3" t="s">
        <v>264</v>
      </c>
      <c r="L163" t="s">
        <v>98</v>
      </c>
      <c r="M163" t="s">
        <v>99</v>
      </c>
      <c r="N163" s="3" t="s">
        <v>443</v>
      </c>
      <c r="O163" t="s">
        <v>101</v>
      </c>
      <c r="P163" s="8">
        <v>0</v>
      </c>
      <c r="Q163" s="8">
        <v>888</v>
      </c>
      <c r="R163" s="3" t="s">
        <v>102</v>
      </c>
      <c r="S163" s="3" t="s">
        <v>103</v>
      </c>
      <c r="T163" s="3" t="s">
        <v>103</v>
      </c>
      <c r="U163" s="3" t="s">
        <v>102</v>
      </c>
      <c r="V163" s="3" t="s">
        <v>102</v>
      </c>
      <c r="W163" s="3" t="s">
        <v>102</v>
      </c>
      <c r="X163" s="3" t="s">
        <v>443</v>
      </c>
      <c r="Y163" s="9">
        <v>46086</v>
      </c>
      <c r="Z163" s="9">
        <v>46088</v>
      </c>
      <c r="AA163" s="3">
        <v>156</v>
      </c>
      <c r="AB163" s="3">
        <v>888</v>
      </c>
      <c r="AC163" s="3">
        <v>0</v>
      </c>
      <c r="AD163" s="9">
        <v>46094</v>
      </c>
      <c r="AE163" s="13" t="str">
        <f>HYPERLINK("https://ieeg-my.sharepoint.com/:b:/g/personal/transparencia_ieeg_org_mx/IQBnZhKrnpOJQYRk2xCQkJVNAZPajIfJwkny9mwVcMIxrrg?e=tJMFob")</f>
        <v>https://ieeg-my.sharepoint.com/:b:/g/personal/transparencia_ieeg_org_mx/IQBnZhKrnpOJQYRk2xCQkJVNAZPajIfJwkny9mwVcMIxrrg?e=tJMFob</v>
      </c>
      <c r="AF163" s="3">
        <v>156</v>
      </c>
      <c r="AG163" s="5" t="s">
        <v>105</v>
      </c>
      <c r="AH163" s="3" t="s">
        <v>106</v>
      </c>
      <c r="AI163" s="4">
        <v>46118</v>
      </c>
      <c r="AJ163" s="7" t="s">
        <v>538</v>
      </c>
    </row>
    <row r="164" spans="1:36" x14ac:dyDescent="0.25">
      <c r="A164" s="3">
        <v>2026</v>
      </c>
      <c r="B164" s="4">
        <v>46023</v>
      </c>
      <c r="C164" s="4">
        <v>46112</v>
      </c>
      <c r="D164" t="s">
        <v>90</v>
      </c>
      <c r="E164" s="3" t="s">
        <v>91</v>
      </c>
      <c r="F164" s="3" t="s">
        <v>379</v>
      </c>
      <c r="G164" s="3" t="s">
        <v>380</v>
      </c>
      <c r="H164" s="3" t="s">
        <v>381</v>
      </c>
      <c r="I164" s="3" t="s">
        <v>382</v>
      </c>
      <c r="J164" s="3" t="s">
        <v>174</v>
      </c>
      <c r="K164" s="3" t="s">
        <v>270</v>
      </c>
      <c r="L164" t="s">
        <v>116</v>
      </c>
      <c r="M164" t="s">
        <v>99</v>
      </c>
      <c r="N164" s="3" t="s">
        <v>383</v>
      </c>
      <c r="O164" t="s">
        <v>101</v>
      </c>
      <c r="P164" s="8">
        <v>1</v>
      </c>
      <c r="Q164" s="10">
        <v>1531.2</v>
      </c>
      <c r="R164" s="3" t="s">
        <v>102</v>
      </c>
      <c r="S164" s="3" t="s">
        <v>103</v>
      </c>
      <c r="T164" s="3" t="s">
        <v>103</v>
      </c>
      <c r="U164" s="3" t="s">
        <v>102</v>
      </c>
      <c r="V164" s="3" t="s">
        <v>103</v>
      </c>
      <c r="W164" s="3" t="s">
        <v>444</v>
      </c>
      <c r="X164" s="3" t="s">
        <v>383</v>
      </c>
      <c r="Y164" s="9">
        <v>46090</v>
      </c>
      <c r="Z164" s="9">
        <v>46091</v>
      </c>
      <c r="AA164" s="3">
        <v>157</v>
      </c>
      <c r="AB164" s="11">
        <v>1531.2</v>
      </c>
      <c r="AC164" s="3">
        <v>0</v>
      </c>
      <c r="AD164" s="9">
        <v>46094</v>
      </c>
      <c r="AE164" s="13" t="str">
        <f>HYPERLINK("https://ieeg-my.sharepoint.com/:b:/g/personal/transparencia_ieeg_org_mx/IQDs8olq5KCnSJHi1jGP4lRoAZxE2duwThtKSYxQLdjX2Do?e=NuLafu")</f>
        <v>https://ieeg-my.sharepoint.com/:b:/g/personal/transparencia_ieeg_org_mx/IQDs8olq5KCnSJHi1jGP4lRoAZxE2duwThtKSYxQLdjX2Do?e=NuLafu</v>
      </c>
      <c r="AF164" s="3">
        <v>157</v>
      </c>
      <c r="AG164" s="5" t="s">
        <v>105</v>
      </c>
      <c r="AH164" s="3" t="s">
        <v>106</v>
      </c>
      <c r="AI164" s="4">
        <v>46118</v>
      </c>
      <c r="AJ164" s="7" t="s">
        <v>538</v>
      </c>
    </row>
    <row r="165" spans="1:36" x14ac:dyDescent="0.25">
      <c r="A165" s="3">
        <v>2026</v>
      </c>
      <c r="B165" s="4">
        <v>46023</v>
      </c>
      <c r="C165" s="4">
        <v>46112</v>
      </c>
      <c r="D165" t="s">
        <v>90</v>
      </c>
      <c r="E165" s="3" t="s">
        <v>107</v>
      </c>
      <c r="F165" s="3" t="s">
        <v>445</v>
      </c>
      <c r="G165" s="3" t="s">
        <v>109</v>
      </c>
      <c r="H165" s="3" t="s">
        <v>446</v>
      </c>
      <c r="I165" s="3" t="s">
        <v>447</v>
      </c>
      <c r="J165" s="3" t="s">
        <v>448</v>
      </c>
      <c r="K165" s="3" t="s">
        <v>260</v>
      </c>
      <c r="L165" t="s">
        <v>98</v>
      </c>
      <c r="M165" t="s">
        <v>99</v>
      </c>
      <c r="N165" s="3" t="s">
        <v>449</v>
      </c>
      <c r="O165" t="s">
        <v>101</v>
      </c>
      <c r="P165" s="8">
        <v>1</v>
      </c>
      <c r="Q165" s="8">
        <v>380</v>
      </c>
      <c r="R165" s="3" t="s">
        <v>102</v>
      </c>
      <c r="S165" s="3" t="s">
        <v>103</v>
      </c>
      <c r="T165" s="3" t="s">
        <v>103</v>
      </c>
      <c r="U165" s="3" t="s">
        <v>102</v>
      </c>
      <c r="V165" s="3" t="s">
        <v>103</v>
      </c>
      <c r="W165" s="3" t="s">
        <v>142</v>
      </c>
      <c r="X165" s="3" t="s">
        <v>449</v>
      </c>
      <c r="Y165" s="9">
        <v>46094</v>
      </c>
      <c r="Z165" s="9">
        <v>46094</v>
      </c>
      <c r="AA165" s="3">
        <v>158</v>
      </c>
      <c r="AB165" s="3">
        <v>380</v>
      </c>
      <c r="AC165" s="3">
        <v>0</v>
      </c>
      <c r="AD165" s="9">
        <v>46099</v>
      </c>
      <c r="AE165" s="13" t="str">
        <f>HYPERLINK("https://ieeg-my.sharepoint.com/:b:/g/personal/transparencia_ieeg_org_mx/IQB-hNVge2jHS5uv0kyt5vKsAd2tE0-B1CYy5Q758J2pku8?e=drZlqq")</f>
        <v>https://ieeg-my.sharepoint.com/:b:/g/personal/transparencia_ieeg_org_mx/IQB-hNVge2jHS5uv0kyt5vKsAd2tE0-B1CYy5Q758J2pku8?e=drZlqq</v>
      </c>
      <c r="AF165" s="3">
        <v>158</v>
      </c>
      <c r="AG165" s="5" t="s">
        <v>105</v>
      </c>
      <c r="AH165" s="3" t="s">
        <v>106</v>
      </c>
      <c r="AI165" s="4">
        <v>46118</v>
      </c>
      <c r="AJ165" s="7" t="s">
        <v>538</v>
      </c>
    </row>
    <row r="166" spans="1:36" x14ac:dyDescent="0.25">
      <c r="A166" s="3">
        <v>2026</v>
      </c>
      <c r="B166" s="4">
        <v>46023</v>
      </c>
      <c r="C166" s="4">
        <v>46112</v>
      </c>
      <c r="D166" t="s">
        <v>90</v>
      </c>
      <c r="E166" s="3" t="s">
        <v>169</v>
      </c>
      <c r="F166" s="3" t="s">
        <v>226</v>
      </c>
      <c r="G166" s="3" t="s">
        <v>226</v>
      </c>
      <c r="H166" s="3" t="s">
        <v>406</v>
      </c>
      <c r="I166" s="3" t="s">
        <v>450</v>
      </c>
      <c r="J166" s="3" t="s">
        <v>292</v>
      </c>
      <c r="K166" s="3" t="s">
        <v>168</v>
      </c>
      <c r="L166" t="s">
        <v>98</v>
      </c>
      <c r="M166" t="s">
        <v>99</v>
      </c>
      <c r="N166" s="3" t="s">
        <v>451</v>
      </c>
      <c r="O166" t="s">
        <v>101</v>
      </c>
      <c r="P166" s="8">
        <v>6</v>
      </c>
      <c r="Q166" s="10">
        <v>1295</v>
      </c>
      <c r="R166" s="3" t="s">
        <v>102</v>
      </c>
      <c r="S166" s="3" t="s">
        <v>103</v>
      </c>
      <c r="T166" s="3" t="s">
        <v>103</v>
      </c>
      <c r="U166" s="3" t="s">
        <v>102</v>
      </c>
      <c r="V166" s="3" t="s">
        <v>103</v>
      </c>
      <c r="W166" s="3" t="s">
        <v>140</v>
      </c>
      <c r="X166" s="3" t="s">
        <v>451</v>
      </c>
      <c r="Y166" s="4">
        <v>46093</v>
      </c>
      <c r="Z166" s="9">
        <v>46093</v>
      </c>
      <c r="AA166" s="3">
        <v>159</v>
      </c>
      <c r="AB166" s="11">
        <v>1295</v>
      </c>
      <c r="AC166" s="3">
        <v>0</v>
      </c>
      <c r="AD166" s="9">
        <v>46099</v>
      </c>
      <c r="AE166" s="13" t="str">
        <f>HYPERLINK("https://ieeg-my.sharepoint.com/:b:/g/personal/transparencia_ieeg_org_mx/IQDsaF_0x5eHQ67B2Cu9TTGKAesJTb_fe9iRD5pIH756M50?e=W71qSR")</f>
        <v>https://ieeg-my.sharepoint.com/:b:/g/personal/transparencia_ieeg_org_mx/IQDsaF_0x5eHQ67B2Cu9TTGKAesJTb_fe9iRD5pIH756M50?e=W71qSR</v>
      </c>
      <c r="AF166" s="3">
        <v>159</v>
      </c>
      <c r="AG166" s="5" t="s">
        <v>105</v>
      </c>
      <c r="AH166" s="3" t="s">
        <v>106</v>
      </c>
      <c r="AI166" s="4">
        <v>46118</v>
      </c>
      <c r="AJ166" s="7" t="s">
        <v>538</v>
      </c>
    </row>
    <row r="167" spans="1:36" x14ac:dyDescent="0.25">
      <c r="A167" s="3">
        <v>2026</v>
      </c>
      <c r="B167" s="4">
        <v>46023</v>
      </c>
      <c r="C167" s="4">
        <v>46112</v>
      </c>
      <c r="D167" t="s">
        <v>90</v>
      </c>
      <c r="E167" s="3" t="s">
        <v>91</v>
      </c>
      <c r="F167" s="3" t="s">
        <v>452</v>
      </c>
      <c r="G167" s="3" t="s">
        <v>380</v>
      </c>
      <c r="H167" s="3" t="s">
        <v>453</v>
      </c>
      <c r="I167" s="3" t="s">
        <v>454</v>
      </c>
      <c r="J167" s="3" t="s">
        <v>160</v>
      </c>
      <c r="K167" s="3" t="s">
        <v>455</v>
      </c>
      <c r="L167" t="s">
        <v>116</v>
      </c>
      <c r="M167" t="s">
        <v>99</v>
      </c>
      <c r="N167" s="3" t="s">
        <v>456</v>
      </c>
      <c r="O167" t="s">
        <v>101</v>
      </c>
      <c r="P167" s="8">
        <v>3</v>
      </c>
      <c r="Q167" s="10">
        <v>1500</v>
      </c>
      <c r="R167" s="3" t="s">
        <v>102</v>
      </c>
      <c r="S167" s="3" t="s">
        <v>103</v>
      </c>
      <c r="T167" s="3" t="s">
        <v>103</v>
      </c>
      <c r="U167" s="3" t="s">
        <v>102</v>
      </c>
      <c r="V167" s="3" t="s">
        <v>103</v>
      </c>
      <c r="W167" s="3" t="s">
        <v>140</v>
      </c>
      <c r="X167" s="3" t="s">
        <v>456</v>
      </c>
      <c r="Y167" s="9">
        <v>46094</v>
      </c>
      <c r="Z167" s="9">
        <v>46094</v>
      </c>
      <c r="AA167" s="3">
        <v>160</v>
      </c>
      <c r="AB167" s="11">
        <v>1500</v>
      </c>
      <c r="AC167" s="3">
        <v>0</v>
      </c>
      <c r="AD167" s="9">
        <v>46099</v>
      </c>
      <c r="AE167" s="13" t="str">
        <f>HYPERLINK("https://ieeg-my.sharepoint.com/:b:/g/personal/transparencia_ieeg_org_mx/IQAd2I-sxpN2TY7H-4OJ4ttJAX8AaD8T8R60Tg6eauCUqNI?e=TRbG7o")</f>
        <v>https://ieeg-my.sharepoint.com/:b:/g/personal/transparencia_ieeg_org_mx/IQAd2I-sxpN2TY7H-4OJ4ttJAX8AaD8T8R60Tg6eauCUqNI?e=TRbG7o</v>
      </c>
      <c r="AF167" s="3">
        <v>160</v>
      </c>
      <c r="AG167" s="5" t="s">
        <v>105</v>
      </c>
      <c r="AH167" s="3" t="s">
        <v>106</v>
      </c>
      <c r="AI167" s="4">
        <v>46118</v>
      </c>
      <c r="AJ167" s="7" t="s">
        <v>538</v>
      </c>
    </row>
    <row r="168" spans="1:36" x14ac:dyDescent="0.25">
      <c r="A168" s="3">
        <v>2026</v>
      </c>
      <c r="B168" s="4">
        <v>46023</v>
      </c>
      <c r="C168" s="4">
        <v>46112</v>
      </c>
      <c r="D168" t="s">
        <v>90</v>
      </c>
      <c r="E168" s="3" t="s">
        <v>169</v>
      </c>
      <c r="F168" s="3" t="s">
        <v>457</v>
      </c>
      <c r="G168" s="3" t="s">
        <v>458</v>
      </c>
      <c r="H168" s="3" t="s">
        <v>106</v>
      </c>
      <c r="I168" s="3" t="s">
        <v>459</v>
      </c>
      <c r="J168" s="3" t="s">
        <v>460</v>
      </c>
      <c r="K168" s="3" t="s">
        <v>461</v>
      </c>
      <c r="L168" t="s">
        <v>116</v>
      </c>
      <c r="M168" t="s">
        <v>99</v>
      </c>
      <c r="N168" s="3" t="s">
        <v>462</v>
      </c>
      <c r="O168" t="s">
        <v>101</v>
      </c>
      <c r="P168" s="8">
        <v>1</v>
      </c>
      <c r="Q168" s="8">
        <v>724</v>
      </c>
      <c r="R168" s="3" t="s">
        <v>102</v>
      </c>
      <c r="S168" s="3" t="s">
        <v>103</v>
      </c>
      <c r="T168" s="3" t="s">
        <v>103</v>
      </c>
      <c r="U168" s="3" t="s">
        <v>102</v>
      </c>
      <c r="V168" s="3" t="s">
        <v>103</v>
      </c>
      <c r="W168" s="3" t="s">
        <v>148</v>
      </c>
      <c r="X168" s="3" t="s">
        <v>462</v>
      </c>
      <c r="Y168" s="9">
        <v>46092</v>
      </c>
      <c r="Z168" s="4">
        <v>46093</v>
      </c>
      <c r="AA168" s="3">
        <v>161</v>
      </c>
      <c r="AB168" s="3">
        <v>724</v>
      </c>
      <c r="AC168" s="3">
        <v>0</v>
      </c>
      <c r="AD168" s="9">
        <v>46098</v>
      </c>
      <c r="AE168" s="13" t="str">
        <f>HYPERLINK("https://ieeg-my.sharepoint.com/:b:/g/personal/transparencia_ieeg_org_mx/IQBuVWYZd8qqT4_rqnpTfxLLAd3sL_t6lcGaOOdUI37Aci0?e=YQs3iR")</f>
        <v>https://ieeg-my.sharepoint.com/:b:/g/personal/transparencia_ieeg_org_mx/IQBuVWYZd8qqT4_rqnpTfxLLAd3sL_t6lcGaOOdUI37Aci0?e=YQs3iR</v>
      </c>
      <c r="AF168" s="3">
        <v>161</v>
      </c>
      <c r="AG168" s="5" t="s">
        <v>105</v>
      </c>
      <c r="AH168" s="3" t="s">
        <v>106</v>
      </c>
      <c r="AI168" s="4">
        <v>46118</v>
      </c>
      <c r="AJ168" s="7" t="s">
        <v>538</v>
      </c>
    </row>
    <row r="169" spans="1:36" x14ac:dyDescent="0.25">
      <c r="A169" s="3">
        <v>2026</v>
      </c>
      <c r="B169" s="4">
        <v>46023</v>
      </c>
      <c r="C169" s="4">
        <v>46112</v>
      </c>
      <c r="D169" t="s">
        <v>90</v>
      </c>
      <c r="E169" s="3" t="s">
        <v>91</v>
      </c>
      <c r="F169" s="3" t="s">
        <v>379</v>
      </c>
      <c r="G169" s="3" t="s">
        <v>380</v>
      </c>
      <c r="H169" s="3" t="s">
        <v>381</v>
      </c>
      <c r="I169" s="3" t="s">
        <v>463</v>
      </c>
      <c r="J169" s="3" t="s">
        <v>129</v>
      </c>
      <c r="K169" s="3" t="s">
        <v>387</v>
      </c>
      <c r="L169" t="s">
        <v>116</v>
      </c>
      <c r="M169" t="s">
        <v>99</v>
      </c>
      <c r="N169" s="3" t="s">
        <v>388</v>
      </c>
      <c r="O169" t="s">
        <v>101</v>
      </c>
      <c r="P169" s="8">
        <v>1</v>
      </c>
      <c r="Q169" s="8">
        <v>765.6</v>
      </c>
      <c r="R169" s="3" t="s">
        <v>102</v>
      </c>
      <c r="S169" s="3" t="s">
        <v>103</v>
      </c>
      <c r="T169" s="3" t="s">
        <v>103</v>
      </c>
      <c r="U169" s="3" t="s">
        <v>102</v>
      </c>
      <c r="V169" s="3" t="s">
        <v>103</v>
      </c>
      <c r="W169" s="3" t="s">
        <v>464</v>
      </c>
      <c r="X169" s="3" t="s">
        <v>388</v>
      </c>
      <c r="Y169" s="9">
        <v>46093</v>
      </c>
      <c r="Z169" s="9">
        <v>46093</v>
      </c>
      <c r="AA169" s="3">
        <v>162</v>
      </c>
      <c r="AB169" s="3">
        <v>765.6</v>
      </c>
      <c r="AC169" s="3">
        <v>0</v>
      </c>
      <c r="AD169" s="9">
        <v>46099</v>
      </c>
      <c r="AE169" s="13" t="str">
        <f>HYPERLINK("https://ieeg-my.sharepoint.com/:b:/g/personal/transparencia_ieeg_org_mx/IQDQTkvzljuzT7nwWMlLzsEJAYKVju1hlk9T_eJ_GPfvtOM?e=E52rDU")</f>
        <v>https://ieeg-my.sharepoint.com/:b:/g/personal/transparencia_ieeg_org_mx/IQDQTkvzljuzT7nwWMlLzsEJAYKVju1hlk9T_eJ_GPfvtOM?e=E52rDU</v>
      </c>
      <c r="AF169" s="3">
        <v>162</v>
      </c>
      <c r="AG169" s="5" t="s">
        <v>105</v>
      </c>
      <c r="AH169" s="3" t="s">
        <v>106</v>
      </c>
      <c r="AI169" s="4">
        <v>46118</v>
      </c>
      <c r="AJ169" s="7" t="s">
        <v>538</v>
      </c>
    </row>
    <row r="170" spans="1:36" x14ac:dyDescent="0.25">
      <c r="A170" s="3">
        <v>2026</v>
      </c>
      <c r="B170" s="4">
        <v>46023</v>
      </c>
      <c r="C170" s="4">
        <v>46112</v>
      </c>
      <c r="D170" t="s">
        <v>90</v>
      </c>
      <c r="E170" s="3" t="s">
        <v>107</v>
      </c>
      <c r="F170" s="3" t="s">
        <v>213</v>
      </c>
      <c r="G170" s="3" t="s">
        <v>214</v>
      </c>
      <c r="H170" s="3" t="s">
        <v>215</v>
      </c>
      <c r="I170" s="3" t="s">
        <v>263</v>
      </c>
      <c r="J170" s="3" t="s">
        <v>97</v>
      </c>
      <c r="K170" s="3" t="s">
        <v>264</v>
      </c>
      <c r="L170" t="s">
        <v>98</v>
      </c>
      <c r="M170" t="s">
        <v>99</v>
      </c>
      <c r="N170" s="3" t="s">
        <v>465</v>
      </c>
      <c r="O170" t="s">
        <v>101</v>
      </c>
      <c r="P170" s="8">
        <v>0</v>
      </c>
      <c r="Q170" s="8">
        <v>312</v>
      </c>
      <c r="R170" s="3" t="s">
        <v>102</v>
      </c>
      <c r="S170" s="3" t="s">
        <v>103</v>
      </c>
      <c r="T170" s="3" t="s">
        <v>103</v>
      </c>
      <c r="U170" s="3" t="s">
        <v>102</v>
      </c>
      <c r="V170" s="3" t="s">
        <v>466</v>
      </c>
      <c r="W170" s="3" t="s">
        <v>466</v>
      </c>
      <c r="X170" s="3" t="s">
        <v>465</v>
      </c>
      <c r="Y170" s="9">
        <v>46099</v>
      </c>
      <c r="Z170" s="9">
        <v>46099</v>
      </c>
      <c r="AA170" s="3">
        <v>163</v>
      </c>
      <c r="AB170" s="3">
        <v>312</v>
      </c>
      <c r="AC170" s="3">
        <v>0</v>
      </c>
      <c r="AD170" s="9">
        <v>46100</v>
      </c>
      <c r="AE170" s="13" t="str">
        <f>HYPERLINK("https://ieeg-my.sharepoint.com/:b:/g/personal/transparencia_ieeg_org_mx/IQA8Ey8lcU7rQ7vGo8_oq8wHAc2gpfDhIzXo7y5-COMqEZM?e=1btnue")</f>
        <v>https://ieeg-my.sharepoint.com/:b:/g/personal/transparencia_ieeg_org_mx/IQA8Ey8lcU7rQ7vGo8_oq8wHAc2gpfDhIzXo7y5-COMqEZM?e=1btnue</v>
      </c>
      <c r="AF170" s="3">
        <v>163</v>
      </c>
      <c r="AG170" s="5" t="s">
        <v>105</v>
      </c>
      <c r="AH170" s="3" t="s">
        <v>106</v>
      </c>
      <c r="AI170" s="4">
        <v>46118</v>
      </c>
      <c r="AJ170" s="7" t="s">
        <v>538</v>
      </c>
    </row>
    <row r="171" spans="1:36" x14ac:dyDescent="0.25">
      <c r="A171" s="3">
        <v>2026</v>
      </c>
      <c r="B171" s="4">
        <v>46023</v>
      </c>
      <c r="C171" s="4">
        <v>46112</v>
      </c>
      <c r="D171" t="s">
        <v>90</v>
      </c>
      <c r="E171" s="3" t="s">
        <v>91</v>
      </c>
      <c r="F171" s="3" t="s">
        <v>379</v>
      </c>
      <c r="G171" s="3" t="s">
        <v>380</v>
      </c>
      <c r="H171" s="3" t="s">
        <v>381</v>
      </c>
      <c r="I171" s="3" t="s">
        <v>382</v>
      </c>
      <c r="J171" s="3" t="s">
        <v>174</v>
      </c>
      <c r="K171" s="3" t="s">
        <v>270</v>
      </c>
      <c r="L171" t="s">
        <v>116</v>
      </c>
      <c r="M171" t="s">
        <v>99</v>
      </c>
      <c r="N171" s="3" t="s">
        <v>383</v>
      </c>
      <c r="O171" t="s">
        <v>101</v>
      </c>
      <c r="P171" s="8">
        <v>1</v>
      </c>
      <c r="Q171" s="8">
        <v>740</v>
      </c>
      <c r="R171" s="3" t="s">
        <v>102</v>
      </c>
      <c r="S171" s="3" t="s">
        <v>103</v>
      </c>
      <c r="T171" s="3" t="s">
        <v>103</v>
      </c>
      <c r="U171" s="3" t="s">
        <v>102</v>
      </c>
      <c r="V171" s="3" t="s">
        <v>103</v>
      </c>
      <c r="W171" s="3" t="s">
        <v>467</v>
      </c>
      <c r="X171" s="3" t="s">
        <v>383</v>
      </c>
      <c r="Y171" s="9">
        <v>46098</v>
      </c>
      <c r="Z171" s="9">
        <v>46098</v>
      </c>
      <c r="AA171" s="3">
        <v>164</v>
      </c>
      <c r="AB171" s="3">
        <v>740</v>
      </c>
      <c r="AC171" s="3">
        <v>0</v>
      </c>
      <c r="AD171" s="9">
        <v>46101</v>
      </c>
      <c r="AE171" s="13" t="str">
        <f>HYPERLINK("https://ieeg-my.sharepoint.com/:b:/g/personal/transparencia_ieeg_org_mx/IQDjlnXkt4dZT5R4JhTzoAG-AdqGfI5cv6KG_NgatqbNAb4?e=sS95CS")</f>
        <v>https://ieeg-my.sharepoint.com/:b:/g/personal/transparencia_ieeg_org_mx/IQDjlnXkt4dZT5R4JhTzoAG-AdqGfI5cv6KG_NgatqbNAb4?e=sS95CS</v>
      </c>
      <c r="AF171" s="3">
        <v>164</v>
      </c>
      <c r="AG171" s="5" t="s">
        <v>105</v>
      </c>
      <c r="AH171" s="3" t="s">
        <v>106</v>
      </c>
      <c r="AI171" s="4">
        <v>46118</v>
      </c>
      <c r="AJ171" s="7" t="s">
        <v>538</v>
      </c>
    </row>
    <row r="172" spans="1:36" x14ac:dyDescent="0.25">
      <c r="A172" s="3">
        <v>2026</v>
      </c>
      <c r="B172" s="4">
        <v>46023</v>
      </c>
      <c r="C172" s="4">
        <v>46112</v>
      </c>
      <c r="D172" t="s">
        <v>90</v>
      </c>
      <c r="E172" s="3" t="s">
        <v>107</v>
      </c>
      <c r="F172" s="3" t="s">
        <v>283</v>
      </c>
      <c r="G172" s="3" t="s">
        <v>284</v>
      </c>
      <c r="H172" s="3" t="s">
        <v>215</v>
      </c>
      <c r="I172" s="3" t="s">
        <v>324</v>
      </c>
      <c r="J172" s="3" t="s">
        <v>325</v>
      </c>
      <c r="K172" s="3"/>
      <c r="L172" t="s">
        <v>116</v>
      </c>
      <c r="M172" t="s">
        <v>99</v>
      </c>
      <c r="N172" s="3" t="s">
        <v>468</v>
      </c>
      <c r="O172" t="s">
        <v>101</v>
      </c>
      <c r="P172" s="8">
        <v>0</v>
      </c>
      <c r="Q172" s="10">
        <v>6123</v>
      </c>
      <c r="R172" s="3" t="s">
        <v>102</v>
      </c>
      <c r="S172" s="3" t="s">
        <v>103</v>
      </c>
      <c r="T172" s="3" t="s">
        <v>103</v>
      </c>
      <c r="U172" s="3" t="s">
        <v>102</v>
      </c>
      <c r="V172" s="3" t="s">
        <v>469</v>
      </c>
      <c r="W172" s="3" t="s">
        <v>469</v>
      </c>
      <c r="X172" s="3" t="s">
        <v>468</v>
      </c>
      <c r="Y172" s="9">
        <v>46135</v>
      </c>
      <c r="Z172" s="9">
        <v>46137</v>
      </c>
      <c r="AA172" s="3">
        <v>165</v>
      </c>
      <c r="AB172" s="11">
        <v>6123</v>
      </c>
      <c r="AC172" s="3">
        <v>0</v>
      </c>
      <c r="AD172" s="9">
        <v>46090</v>
      </c>
      <c r="AE172" s="8"/>
      <c r="AF172" s="3">
        <v>165</v>
      </c>
      <c r="AG172" s="5" t="s">
        <v>105</v>
      </c>
      <c r="AH172" s="3" t="s">
        <v>106</v>
      </c>
      <c r="AI172" s="4">
        <v>46118</v>
      </c>
      <c r="AJ172" s="7" t="s">
        <v>538</v>
      </c>
    </row>
    <row r="173" spans="1:36" x14ac:dyDescent="0.25">
      <c r="A173" s="3">
        <v>2026</v>
      </c>
      <c r="B173" s="4">
        <v>46023</v>
      </c>
      <c r="C173" s="4">
        <v>46112</v>
      </c>
      <c r="D173" t="s">
        <v>90</v>
      </c>
      <c r="E173" s="3" t="s">
        <v>107</v>
      </c>
      <c r="F173" s="3" t="s">
        <v>283</v>
      </c>
      <c r="G173" s="3" t="s">
        <v>284</v>
      </c>
      <c r="H173" s="3" t="s">
        <v>215</v>
      </c>
      <c r="I173" s="3" t="s">
        <v>410</v>
      </c>
      <c r="J173" s="3" t="s">
        <v>411</v>
      </c>
      <c r="K173" s="3" t="s">
        <v>412</v>
      </c>
      <c r="L173" t="s">
        <v>116</v>
      </c>
      <c r="M173" t="s">
        <v>99</v>
      </c>
      <c r="N173" s="3" t="s">
        <v>470</v>
      </c>
      <c r="O173" t="s">
        <v>101</v>
      </c>
      <c r="P173" s="8">
        <v>0</v>
      </c>
      <c r="Q173" s="8">
        <v>149</v>
      </c>
      <c r="R173" s="3" t="s">
        <v>102</v>
      </c>
      <c r="S173" s="3" t="s">
        <v>103</v>
      </c>
      <c r="T173" s="3" t="s">
        <v>103</v>
      </c>
      <c r="U173" s="3" t="s">
        <v>102</v>
      </c>
      <c r="V173" s="3" t="s">
        <v>471</v>
      </c>
      <c r="W173" s="3" t="s">
        <v>414</v>
      </c>
      <c r="X173" s="3" t="s">
        <v>470</v>
      </c>
      <c r="Y173" s="9">
        <v>46093</v>
      </c>
      <c r="Z173" s="9">
        <v>46094</v>
      </c>
      <c r="AA173" s="3">
        <v>166</v>
      </c>
      <c r="AB173" s="3">
        <v>149</v>
      </c>
      <c r="AC173" s="3">
        <v>0</v>
      </c>
      <c r="AD173" s="9">
        <v>46098</v>
      </c>
      <c r="AE173" s="3"/>
      <c r="AF173" s="3">
        <v>166</v>
      </c>
      <c r="AG173" s="5" t="s">
        <v>105</v>
      </c>
      <c r="AH173" s="3" t="s">
        <v>106</v>
      </c>
      <c r="AI173" s="4">
        <v>46118</v>
      </c>
      <c r="AJ173" s="7" t="s">
        <v>538</v>
      </c>
    </row>
    <row r="174" spans="1:36" x14ac:dyDescent="0.25">
      <c r="A174" s="3">
        <v>2026</v>
      </c>
      <c r="B174" s="4">
        <v>46023</v>
      </c>
      <c r="C174" s="4">
        <v>46112</v>
      </c>
      <c r="D174" t="s">
        <v>90</v>
      </c>
      <c r="E174" s="3" t="s">
        <v>107</v>
      </c>
      <c r="F174" s="3" t="s">
        <v>283</v>
      </c>
      <c r="G174" s="3" t="s">
        <v>284</v>
      </c>
      <c r="H174" s="3" t="s">
        <v>215</v>
      </c>
      <c r="I174" s="3" t="s">
        <v>410</v>
      </c>
      <c r="J174" s="3" t="s">
        <v>411</v>
      </c>
      <c r="K174" s="3" t="s">
        <v>412</v>
      </c>
      <c r="L174" t="s">
        <v>116</v>
      </c>
      <c r="M174" t="s">
        <v>99</v>
      </c>
      <c r="N174" s="3" t="s">
        <v>470</v>
      </c>
      <c r="O174" t="s">
        <v>101</v>
      </c>
      <c r="P174" s="8">
        <v>0</v>
      </c>
      <c r="Q174" s="10">
        <v>1097.3</v>
      </c>
      <c r="R174" s="3" t="s">
        <v>102</v>
      </c>
      <c r="S174" s="3" t="s">
        <v>103</v>
      </c>
      <c r="T174" s="3" t="s">
        <v>103</v>
      </c>
      <c r="U174" s="3" t="s">
        <v>102</v>
      </c>
      <c r="V174" s="3" t="s">
        <v>471</v>
      </c>
      <c r="W174" s="3" t="s">
        <v>414</v>
      </c>
      <c r="X174" s="3" t="s">
        <v>470</v>
      </c>
      <c r="Y174" s="9">
        <v>46093</v>
      </c>
      <c r="Z174" s="9">
        <v>46094</v>
      </c>
      <c r="AA174" s="3">
        <v>167</v>
      </c>
      <c r="AB174" s="11">
        <v>1097.3</v>
      </c>
      <c r="AC174" s="3">
        <v>0</v>
      </c>
      <c r="AD174" s="9">
        <v>46098</v>
      </c>
      <c r="AE174" s="13" t="str">
        <f>HYPERLINK("https://ieeg-my.sharepoint.com/:b:/g/personal/transparencia_ieeg_org_mx/IQB-21yHK1UWRIrxsl5tdYT8AZcYp6O-u9I6iQP0rKkFFQg?e=clRqPU")</f>
        <v>https://ieeg-my.sharepoint.com/:b:/g/personal/transparencia_ieeg_org_mx/IQB-21yHK1UWRIrxsl5tdYT8AZcYp6O-u9I6iQP0rKkFFQg?e=clRqPU</v>
      </c>
      <c r="AF174" s="3">
        <v>167</v>
      </c>
      <c r="AG174" s="5" t="s">
        <v>105</v>
      </c>
      <c r="AH174" s="3" t="s">
        <v>106</v>
      </c>
      <c r="AI174" s="4">
        <v>46118</v>
      </c>
      <c r="AJ174" s="7" t="s">
        <v>538</v>
      </c>
    </row>
    <row r="175" spans="1:36" x14ac:dyDescent="0.25">
      <c r="A175" s="3">
        <v>2026</v>
      </c>
      <c r="B175" s="4">
        <v>46023</v>
      </c>
      <c r="C175" s="4">
        <v>46112</v>
      </c>
      <c r="D175" t="s">
        <v>90</v>
      </c>
      <c r="E175" s="3" t="s">
        <v>107</v>
      </c>
      <c r="F175" s="3" t="s">
        <v>405</v>
      </c>
      <c r="G175" s="3" t="s">
        <v>109</v>
      </c>
      <c r="H175" s="3" t="s">
        <v>406</v>
      </c>
      <c r="I175" s="3" t="s">
        <v>407</v>
      </c>
      <c r="J175" s="3" t="s">
        <v>245</v>
      </c>
      <c r="K175" s="3" t="s">
        <v>270</v>
      </c>
      <c r="L175" t="s">
        <v>98</v>
      </c>
      <c r="M175" t="s">
        <v>99</v>
      </c>
      <c r="N175" s="3" t="s">
        <v>409</v>
      </c>
      <c r="O175" t="s">
        <v>101</v>
      </c>
      <c r="P175" s="8">
        <v>3</v>
      </c>
      <c r="Q175" s="8">
        <v>887</v>
      </c>
      <c r="R175" s="3" t="s">
        <v>102</v>
      </c>
      <c r="S175" s="3" t="s">
        <v>103</v>
      </c>
      <c r="T175" s="3" t="s">
        <v>103</v>
      </c>
      <c r="U175" s="3" t="s">
        <v>102</v>
      </c>
      <c r="V175" s="3" t="s">
        <v>103</v>
      </c>
      <c r="W175" s="3" t="s">
        <v>140</v>
      </c>
      <c r="X175" s="3" t="s">
        <v>409</v>
      </c>
      <c r="Y175" s="9">
        <v>46077</v>
      </c>
      <c r="Z175" s="9">
        <v>46077</v>
      </c>
      <c r="AA175" s="3">
        <v>168</v>
      </c>
      <c r="AB175" s="3">
        <v>887</v>
      </c>
      <c r="AC175" s="3">
        <v>0</v>
      </c>
      <c r="AD175" s="9">
        <v>46092</v>
      </c>
      <c r="AE175" s="13" t="str">
        <f>HYPERLINK("https://ieeg-my.sharepoint.com/:b:/g/personal/transparencia_ieeg_org_mx/IQAjsFsZNhqtTaElzIlFyz1XAR6xqjWWO6Y5mOC3cL_J5Fw?e=LoiagT")</f>
        <v>https://ieeg-my.sharepoint.com/:b:/g/personal/transparencia_ieeg_org_mx/IQAjsFsZNhqtTaElzIlFyz1XAR6xqjWWO6Y5mOC3cL_J5Fw?e=LoiagT</v>
      </c>
      <c r="AF175" s="3">
        <v>168</v>
      </c>
      <c r="AG175" s="5" t="s">
        <v>105</v>
      </c>
      <c r="AH175" s="3" t="s">
        <v>106</v>
      </c>
      <c r="AI175" s="4">
        <v>46118</v>
      </c>
      <c r="AJ175" s="7" t="s">
        <v>538</v>
      </c>
    </row>
    <row r="176" spans="1:36" x14ac:dyDescent="0.25">
      <c r="A176" s="3">
        <v>2026</v>
      </c>
      <c r="B176" s="4">
        <v>46023</v>
      </c>
      <c r="C176" s="4">
        <v>46112</v>
      </c>
      <c r="D176" t="s">
        <v>90</v>
      </c>
      <c r="E176" s="3" t="s">
        <v>169</v>
      </c>
      <c r="F176" s="3" t="s">
        <v>472</v>
      </c>
      <c r="G176" s="3" t="s">
        <v>473</v>
      </c>
      <c r="H176" s="3" t="s">
        <v>267</v>
      </c>
      <c r="I176" s="3" t="s">
        <v>474</v>
      </c>
      <c r="J176" s="3" t="s">
        <v>475</v>
      </c>
      <c r="K176" s="3" t="s">
        <v>441</v>
      </c>
      <c r="L176" t="s">
        <v>98</v>
      </c>
      <c r="M176" t="s">
        <v>99</v>
      </c>
      <c r="N176" s="3" t="s">
        <v>470</v>
      </c>
      <c r="O176" t="s">
        <v>101</v>
      </c>
      <c r="P176" s="8">
        <v>0</v>
      </c>
      <c r="Q176" s="10">
        <v>2655.03</v>
      </c>
      <c r="R176" s="3" t="s">
        <v>102</v>
      </c>
      <c r="S176" s="3" t="s">
        <v>103</v>
      </c>
      <c r="T176" s="3" t="s">
        <v>103</v>
      </c>
      <c r="U176" s="3" t="s">
        <v>102</v>
      </c>
      <c r="V176" s="3" t="s">
        <v>471</v>
      </c>
      <c r="W176" s="3" t="s">
        <v>414</v>
      </c>
      <c r="X176" s="3" t="s">
        <v>470</v>
      </c>
      <c r="Y176" s="9">
        <v>46093</v>
      </c>
      <c r="Z176" s="9">
        <v>46093</v>
      </c>
      <c r="AA176" s="3">
        <v>169</v>
      </c>
      <c r="AB176" s="11">
        <v>2655.03</v>
      </c>
      <c r="AC176" s="3">
        <v>0</v>
      </c>
      <c r="AD176" s="9">
        <v>46098</v>
      </c>
      <c r="AE176" s="3"/>
      <c r="AF176" s="3">
        <v>169</v>
      </c>
      <c r="AG176" s="5" t="s">
        <v>105</v>
      </c>
      <c r="AH176" s="3" t="s">
        <v>106</v>
      </c>
      <c r="AI176" s="4">
        <v>46118</v>
      </c>
      <c r="AJ176" s="7" t="s">
        <v>538</v>
      </c>
    </row>
    <row r="177" spans="1:36" x14ac:dyDescent="0.25">
      <c r="A177" s="3">
        <v>2026</v>
      </c>
      <c r="B177" s="4">
        <v>46023</v>
      </c>
      <c r="C177" s="4">
        <v>46112</v>
      </c>
      <c r="D177" t="s">
        <v>90</v>
      </c>
      <c r="E177" s="3" t="s">
        <v>169</v>
      </c>
      <c r="F177" s="3" t="s">
        <v>476</v>
      </c>
      <c r="G177" s="3" t="s">
        <v>477</v>
      </c>
      <c r="H177" s="3" t="s">
        <v>215</v>
      </c>
      <c r="I177" s="3" t="s">
        <v>478</v>
      </c>
      <c r="J177" s="3" t="s">
        <v>479</v>
      </c>
      <c r="K177" s="3" t="s">
        <v>480</v>
      </c>
      <c r="L177" t="s">
        <v>116</v>
      </c>
      <c r="M177" t="s">
        <v>99</v>
      </c>
      <c r="N177" s="3" t="s">
        <v>470</v>
      </c>
      <c r="O177" t="s">
        <v>101</v>
      </c>
      <c r="P177" s="8">
        <v>0</v>
      </c>
      <c r="Q177" s="10">
        <v>3964.34</v>
      </c>
      <c r="R177" s="3" t="s">
        <v>102</v>
      </c>
      <c r="S177" s="3" t="s">
        <v>103</v>
      </c>
      <c r="T177" s="3" t="s">
        <v>103</v>
      </c>
      <c r="U177" s="3" t="s">
        <v>102</v>
      </c>
      <c r="V177" s="3" t="s">
        <v>471</v>
      </c>
      <c r="W177" s="3" t="s">
        <v>414</v>
      </c>
      <c r="X177" s="3" t="s">
        <v>470</v>
      </c>
      <c r="Y177" s="9">
        <v>46093</v>
      </c>
      <c r="Z177" s="9">
        <v>46093</v>
      </c>
      <c r="AA177" s="3">
        <v>170</v>
      </c>
      <c r="AB177" s="11">
        <v>3964.34</v>
      </c>
      <c r="AC177" s="3">
        <v>0</v>
      </c>
      <c r="AD177" s="9">
        <v>46098</v>
      </c>
      <c r="AE177" s="3"/>
      <c r="AF177" s="3">
        <v>170</v>
      </c>
      <c r="AG177" s="5" t="s">
        <v>105</v>
      </c>
      <c r="AH177" s="3" t="s">
        <v>106</v>
      </c>
      <c r="AI177" s="4">
        <v>46118</v>
      </c>
      <c r="AJ177" s="7" t="s">
        <v>538</v>
      </c>
    </row>
    <row r="178" spans="1:36" x14ac:dyDescent="0.25">
      <c r="A178" s="3">
        <v>2026</v>
      </c>
      <c r="B178" s="4">
        <v>46023</v>
      </c>
      <c r="C178" s="4">
        <v>46112</v>
      </c>
      <c r="D178" t="s">
        <v>90</v>
      </c>
      <c r="E178" s="3" t="s">
        <v>169</v>
      </c>
      <c r="F178" s="3" t="s">
        <v>476</v>
      </c>
      <c r="G178" s="3" t="s">
        <v>477</v>
      </c>
      <c r="H178" s="3" t="s">
        <v>215</v>
      </c>
      <c r="I178" s="3" t="s">
        <v>478</v>
      </c>
      <c r="J178" s="3" t="s">
        <v>479</v>
      </c>
      <c r="K178" s="3" t="s">
        <v>480</v>
      </c>
      <c r="L178" t="s">
        <v>116</v>
      </c>
      <c r="M178" t="s">
        <v>99</v>
      </c>
      <c r="N178" s="3" t="s">
        <v>470</v>
      </c>
      <c r="O178" t="s">
        <v>101</v>
      </c>
      <c r="P178" s="8">
        <v>0</v>
      </c>
      <c r="Q178" s="8">
        <v>429.86</v>
      </c>
      <c r="R178" s="3" t="s">
        <v>102</v>
      </c>
      <c r="S178" s="3" t="s">
        <v>103</v>
      </c>
      <c r="T178" s="3" t="s">
        <v>103</v>
      </c>
      <c r="U178" s="3" t="s">
        <v>102</v>
      </c>
      <c r="V178" s="3" t="s">
        <v>471</v>
      </c>
      <c r="W178" s="3" t="s">
        <v>414</v>
      </c>
      <c r="X178" s="3" t="s">
        <v>470</v>
      </c>
      <c r="Y178" s="9">
        <v>46093</v>
      </c>
      <c r="Z178" s="9">
        <v>46093</v>
      </c>
      <c r="AA178" s="3">
        <v>171</v>
      </c>
      <c r="AB178" s="3">
        <v>429.86</v>
      </c>
      <c r="AC178" s="3">
        <v>0</v>
      </c>
      <c r="AD178" s="9">
        <v>46098</v>
      </c>
      <c r="AE178" s="8"/>
      <c r="AF178" s="3">
        <v>171</v>
      </c>
      <c r="AG178" s="5" t="s">
        <v>105</v>
      </c>
      <c r="AH178" s="3" t="s">
        <v>106</v>
      </c>
      <c r="AI178" s="4">
        <v>46118</v>
      </c>
      <c r="AJ178" s="7" t="s">
        <v>538</v>
      </c>
    </row>
    <row r="179" spans="1:36" x14ac:dyDescent="0.25">
      <c r="A179" s="3">
        <v>2026</v>
      </c>
      <c r="B179" s="4">
        <v>46023</v>
      </c>
      <c r="C179" s="4">
        <v>46112</v>
      </c>
      <c r="D179" t="s">
        <v>90</v>
      </c>
      <c r="E179" s="3" t="s">
        <v>91</v>
      </c>
      <c r="F179" s="3" t="s">
        <v>119</v>
      </c>
      <c r="G179" s="3" t="s">
        <v>120</v>
      </c>
      <c r="H179" s="3" t="s">
        <v>312</v>
      </c>
      <c r="I179" s="3" t="s">
        <v>151</v>
      </c>
      <c r="J179" s="3" t="s">
        <v>152</v>
      </c>
      <c r="K179" s="3" t="s">
        <v>153</v>
      </c>
      <c r="L179" t="s">
        <v>116</v>
      </c>
      <c r="M179" t="s">
        <v>99</v>
      </c>
      <c r="N179" s="3" t="s">
        <v>481</v>
      </c>
      <c r="O179" t="s">
        <v>101</v>
      </c>
      <c r="P179" s="8">
        <v>0</v>
      </c>
      <c r="Q179" s="8">
        <v>60</v>
      </c>
      <c r="R179" s="3" t="s">
        <v>102</v>
      </c>
      <c r="S179" s="3" t="s">
        <v>103</v>
      </c>
      <c r="T179" s="3" t="s">
        <v>155</v>
      </c>
      <c r="U179" s="3" t="s">
        <v>102</v>
      </c>
      <c r="V179" s="3" t="s">
        <v>103</v>
      </c>
      <c r="W179" s="3" t="s">
        <v>482</v>
      </c>
      <c r="X179" s="3" t="s">
        <v>481</v>
      </c>
      <c r="Y179" s="9">
        <v>46086</v>
      </c>
      <c r="Z179" s="9">
        <v>46086</v>
      </c>
      <c r="AA179" s="3">
        <v>172</v>
      </c>
      <c r="AB179" s="3">
        <v>60</v>
      </c>
      <c r="AC179" s="3">
        <v>0</v>
      </c>
      <c r="AD179" s="9">
        <v>46099</v>
      </c>
      <c r="AE179" s="8"/>
      <c r="AF179" s="3">
        <v>172</v>
      </c>
      <c r="AG179" s="5" t="s">
        <v>105</v>
      </c>
      <c r="AH179" s="3" t="s">
        <v>106</v>
      </c>
      <c r="AI179" s="4">
        <v>46118</v>
      </c>
      <c r="AJ179" s="7" t="s">
        <v>538</v>
      </c>
    </row>
    <row r="180" spans="1:36" x14ac:dyDescent="0.25">
      <c r="A180" s="3">
        <v>2026</v>
      </c>
      <c r="B180" s="4">
        <v>46023</v>
      </c>
      <c r="C180" s="4">
        <v>46112</v>
      </c>
      <c r="D180" t="s">
        <v>90</v>
      </c>
      <c r="E180" s="3" t="s">
        <v>91</v>
      </c>
      <c r="F180" s="3" t="s">
        <v>119</v>
      </c>
      <c r="G180" s="3" t="s">
        <v>120</v>
      </c>
      <c r="H180" s="3" t="s">
        <v>312</v>
      </c>
      <c r="I180" s="3" t="s">
        <v>151</v>
      </c>
      <c r="J180" s="3" t="s">
        <v>152</v>
      </c>
      <c r="K180" s="3" t="s">
        <v>153</v>
      </c>
      <c r="L180" t="s">
        <v>116</v>
      </c>
      <c r="M180" t="s">
        <v>99</v>
      </c>
      <c r="N180" s="3" t="s">
        <v>481</v>
      </c>
      <c r="O180" t="s">
        <v>101</v>
      </c>
      <c r="P180" s="8">
        <v>0</v>
      </c>
      <c r="Q180" s="8">
        <v>362</v>
      </c>
      <c r="R180" s="3" t="s">
        <v>102</v>
      </c>
      <c r="S180" s="3" t="s">
        <v>103</v>
      </c>
      <c r="T180" s="3" t="s">
        <v>155</v>
      </c>
      <c r="U180" s="3" t="s">
        <v>102</v>
      </c>
      <c r="V180" s="3" t="s">
        <v>103</v>
      </c>
      <c r="W180" s="3" t="s">
        <v>103</v>
      </c>
      <c r="X180" s="3" t="s">
        <v>481</v>
      </c>
      <c r="Y180" s="9">
        <v>46077</v>
      </c>
      <c r="Z180" s="9">
        <v>46077</v>
      </c>
      <c r="AA180" s="3">
        <v>173</v>
      </c>
      <c r="AB180" s="3">
        <v>362</v>
      </c>
      <c r="AC180" s="3">
        <v>0</v>
      </c>
      <c r="AD180" s="9">
        <v>46099</v>
      </c>
      <c r="AE180" s="13" t="str">
        <f>HYPERLINK("https://ieeg-my.sharepoint.com/:b:/g/personal/transparencia_ieeg_org_mx/IQAevyxQvbheT7p9NgvfJH-wAcx53BeghtfC-f3ji6455bY?e=gTGLG2")</f>
        <v>https://ieeg-my.sharepoint.com/:b:/g/personal/transparencia_ieeg_org_mx/IQAevyxQvbheT7p9NgvfJH-wAcx53BeghtfC-f3ji6455bY?e=gTGLG2</v>
      </c>
      <c r="AF180" s="3">
        <v>173</v>
      </c>
      <c r="AG180" s="5" t="s">
        <v>105</v>
      </c>
      <c r="AH180" s="3" t="s">
        <v>106</v>
      </c>
      <c r="AI180" s="4">
        <v>46118</v>
      </c>
      <c r="AJ180" s="7" t="s">
        <v>538</v>
      </c>
    </row>
    <row r="181" spans="1:36" x14ac:dyDescent="0.25">
      <c r="A181" s="3">
        <v>2026</v>
      </c>
      <c r="B181" s="4">
        <v>46023</v>
      </c>
      <c r="C181" s="4">
        <v>46112</v>
      </c>
      <c r="D181" t="s">
        <v>90</v>
      </c>
      <c r="E181" s="3" t="s">
        <v>91</v>
      </c>
      <c r="F181" s="3" t="s">
        <v>483</v>
      </c>
      <c r="G181" s="3" t="s">
        <v>132</v>
      </c>
      <c r="H181" s="3" t="s">
        <v>453</v>
      </c>
      <c r="I181" s="3" t="s">
        <v>484</v>
      </c>
      <c r="J181" s="3" t="s">
        <v>485</v>
      </c>
      <c r="K181" s="3" t="s">
        <v>486</v>
      </c>
      <c r="L181" t="s">
        <v>98</v>
      </c>
      <c r="M181" t="s">
        <v>99</v>
      </c>
      <c r="N181" s="3" t="s">
        <v>487</v>
      </c>
      <c r="O181" t="s">
        <v>101</v>
      </c>
      <c r="P181" s="8">
        <v>0</v>
      </c>
      <c r="Q181" s="8">
        <v>405</v>
      </c>
      <c r="R181" s="3" t="s">
        <v>102</v>
      </c>
      <c r="S181" s="3" t="s">
        <v>103</v>
      </c>
      <c r="T181" s="3" t="s">
        <v>103</v>
      </c>
      <c r="U181" s="3" t="s">
        <v>102</v>
      </c>
      <c r="V181" s="3" t="s">
        <v>103</v>
      </c>
      <c r="W181" s="3" t="s">
        <v>140</v>
      </c>
      <c r="X181" s="3" t="s">
        <v>487</v>
      </c>
      <c r="Y181" s="9">
        <v>46093</v>
      </c>
      <c r="Z181" s="9">
        <v>46093</v>
      </c>
      <c r="AA181" s="3">
        <v>174</v>
      </c>
      <c r="AB181" s="3">
        <v>405</v>
      </c>
      <c r="AC181" s="3">
        <v>0</v>
      </c>
      <c r="AD181" s="9">
        <v>46099</v>
      </c>
      <c r="AE181" s="13" t="str">
        <f>HYPERLINK("https://ieeg-my.sharepoint.com/:b:/g/personal/transparencia_ieeg_org_mx/IQAjziy_kAU2RL7j2MxB4mLYAQ8yH9_0sPMJRajEQwmDW4k?e=Yp9xh0")</f>
        <v>https://ieeg-my.sharepoint.com/:b:/g/personal/transparencia_ieeg_org_mx/IQAjziy_kAU2RL7j2MxB4mLYAQ8yH9_0sPMJRajEQwmDW4k?e=Yp9xh0</v>
      </c>
      <c r="AF181" s="3">
        <v>174</v>
      </c>
      <c r="AG181" s="5" t="s">
        <v>105</v>
      </c>
      <c r="AH181" s="3" t="s">
        <v>106</v>
      </c>
      <c r="AI181" s="4">
        <v>46118</v>
      </c>
      <c r="AJ181" s="7" t="s">
        <v>538</v>
      </c>
    </row>
    <row r="182" spans="1:36" x14ac:dyDescent="0.25">
      <c r="A182" s="3">
        <v>2026</v>
      </c>
      <c r="B182" s="4">
        <v>46023</v>
      </c>
      <c r="C182" s="4">
        <v>46112</v>
      </c>
      <c r="D182" t="s">
        <v>90</v>
      </c>
      <c r="E182" s="3" t="s">
        <v>91</v>
      </c>
      <c r="F182" s="3" t="s">
        <v>352</v>
      </c>
      <c r="G182" s="3" t="s">
        <v>353</v>
      </c>
      <c r="H182" s="3" t="s">
        <v>354</v>
      </c>
      <c r="I182" s="3" t="s">
        <v>355</v>
      </c>
      <c r="J182" s="3" t="s">
        <v>356</v>
      </c>
      <c r="K182" s="3" t="s">
        <v>357</v>
      </c>
      <c r="L182" t="s">
        <v>98</v>
      </c>
      <c r="M182" t="s">
        <v>99</v>
      </c>
      <c r="N182" s="3" t="s">
        <v>488</v>
      </c>
      <c r="O182" t="s">
        <v>101</v>
      </c>
      <c r="P182" s="8">
        <v>1</v>
      </c>
      <c r="Q182" s="8">
        <v>423.5</v>
      </c>
      <c r="R182" s="3" t="s">
        <v>102</v>
      </c>
      <c r="S182" s="3" t="s">
        <v>103</v>
      </c>
      <c r="T182" s="3" t="s">
        <v>103</v>
      </c>
      <c r="U182" s="3" t="s">
        <v>102</v>
      </c>
      <c r="V182" s="3" t="s">
        <v>103</v>
      </c>
      <c r="W182" s="3" t="s">
        <v>262</v>
      </c>
      <c r="X182" s="3" t="s">
        <v>488</v>
      </c>
      <c r="Y182" s="9">
        <v>46098</v>
      </c>
      <c r="Z182" s="9">
        <v>46098</v>
      </c>
      <c r="AA182" s="3">
        <v>175</v>
      </c>
      <c r="AB182" s="3">
        <v>423.5</v>
      </c>
      <c r="AC182" s="3">
        <v>0</v>
      </c>
      <c r="AD182" s="9">
        <v>46104</v>
      </c>
      <c r="AE182" s="13" t="str">
        <f>HYPERLINK("https://ieeg-my.sharepoint.com/:b:/g/personal/transparencia_ieeg_org_mx/IQAi-crH2a6dRKxhyD6nxrcDAU3HgzxFVgNBEB557qvt91A?e=62beBG")</f>
        <v>https://ieeg-my.sharepoint.com/:b:/g/personal/transparencia_ieeg_org_mx/IQAi-crH2a6dRKxhyD6nxrcDAU3HgzxFVgNBEB557qvt91A?e=62beBG</v>
      </c>
      <c r="AF182" s="3">
        <v>175</v>
      </c>
      <c r="AG182" s="5" t="s">
        <v>105</v>
      </c>
      <c r="AH182" s="3" t="s">
        <v>106</v>
      </c>
      <c r="AI182" s="4">
        <v>46118</v>
      </c>
      <c r="AJ182" s="7" t="s">
        <v>538</v>
      </c>
    </row>
    <row r="183" spans="1:36" x14ac:dyDescent="0.25">
      <c r="A183" s="3">
        <v>2026</v>
      </c>
      <c r="B183" s="4">
        <v>46023</v>
      </c>
      <c r="C183" s="4">
        <v>46112</v>
      </c>
      <c r="D183" t="s">
        <v>90</v>
      </c>
      <c r="E183" s="3" t="s">
        <v>91</v>
      </c>
      <c r="F183" s="3" t="s">
        <v>164</v>
      </c>
      <c r="G183" s="3" t="s">
        <v>165</v>
      </c>
      <c r="H183" s="3" t="s">
        <v>252</v>
      </c>
      <c r="I183" s="3" t="s">
        <v>253</v>
      </c>
      <c r="J183" s="3" t="s">
        <v>254</v>
      </c>
      <c r="K183" s="3" t="s">
        <v>255</v>
      </c>
      <c r="L183" t="s">
        <v>116</v>
      </c>
      <c r="M183" t="s">
        <v>99</v>
      </c>
      <c r="N183" s="3" t="s">
        <v>489</v>
      </c>
      <c r="O183" t="s">
        <v>101</v>
      </c>
      <c r="P183" s="8">
        <v>2</v>
      </c>
      <c r="Q183" s="8">
        <v>40</v>
      </c>
      <c r="R183" s="3" t="s">
        <v>102</v>
      </c>
      <c r="S183" s="3" t="s">
        <v>103</v>
      </c>
      <c r="T183" s="3" t="s">
        <v>223</v>
      </c>
      <c r="U183" s="3" t="s">
        <v>102</v>
      </c>
      <c r="V183" s="3" t="s">
        <v>103</v>
      </c>
      <c r="W183" s="3" t="s">
        <v>490</v>
      </c>
      <c r="X183" s="3" t="s">
        <v>489</v>
      </c>
      <c r="Y183" s="9">
        <v>46080</v>
      </c>
      <c r="Z183" s="9">
        <v>46084</v>
      </c>
      <c r="AA183" s="3">
        <v>176</v>
      </c>
      <c r="AB183" s="3">
        <v>40</v>
      </c>
      <c r="AC183" s="3">
        <v>0</v>
      </c>
      <c r="AD183" s="9">
        <v>46101</v>
      </c>
      <c r="AE183" s="8"/>
      <c r="AF183" s="3">
        <v>176</v>
      </c>
      <c r="AG183" s="5" t="s">
        <v>105</v>
      </c>
      <c r="AH183" s="3" t="s">
        <v>106</v>
      </c>
      <c r="AI183" s="4">
        <v>46118</v>
      </c>
      <c r="AJ183" s="7" t="s">
        <v>538</v>
      </c>
    </row>
    <row r="184" spans="1:36" x14ac:dyDescent="0.25">
      <c r="A184" s="3">
        <v>2026</v>
      </c>
      <c r="B184" s="4">
        <v>46023</v>
      </c>
      <c r="C184" s="4">
        <v>46112</v>
      </c>
      <c r="D184" t="s">
        <v>90</v>
      </c>
      <c r="E184" s="3" t="s">
        <v>91</v>
      </c>
      <c r="F184" s="3" t="s">
        <v>164</v>
      </c>
      <c r="G184" s="3" t="s">
        <v>165</v>
      </c>
      <c r="H184" s="3" t="s">
        <v>252</v>
      </c>
      <c r="I184" s="3" t="s">
        <v>253</v>
      </c>
      <c r="J184" s="3" t="s">
        <v>254</v>
      </c>
      <c r="K184" s="3" t="s">
        <v>255</v>
      </c>
      <c r="L184" t="s">
        <v>116</v>
      </c>
      <c r="M184" t="s">
        <v>99</v>
      </c>
      <c r="N184" s="3" t="s">
        <v>491</v>
      </c>
      <c r="O184" t="s">
        <v>101</v>
      </c>
      <c r="P184" s="3">
        <v>2</v>
      </c>
      <c r="Q184" s="3">
        <v>543</v>
      </c>
      <c r="R184" s="3" t="s">
        <v>102</v>
      </c>
      <c r="S184" s="3" t="s">
        <v>103</v>
      </c>
      <c r="T184" s="3" t="s">
        <v>223</v>
      </c>
      <c r="U184" s="3" t="s">
        <v>102</v>
      </c>
      <c r="V184" s="3" t="s">
        <v>103</v>
      </c>
      <c r="W184" s="3" t="s">
        <v>103</v>
      </c>
      <c r="X184" s="3" t="s">
        <v>491</v>
      </c>
      <c r="Y184" s="4">
        <v>46079</v>
      </c>
      <c r="Z184" s="4">
        <v>46079</v>
      </c>
      <c r="AA184" s="3">
        <v>177</v>
      </c>
      <c r="AB184" s="3">
        <v>543</v>
      </c>
      <c r="AC184" s="3">
        <v>0</v>
      </c>
      <c r="AD184" s="4">
        <v>46101</v>
      </c>
      <c r="AE184" s="13" t="str">
        <f>HYPERLINK("https://ieeg-my.sharepoint.com/:b:/g/personal/transparencia_ieeg_org_mx/IQBXuffaq_PfRYQ4gQUCGu18AZwLVsarxGx7bIcaz0jhgDI?e=ZNSbR2")</f>
        <v>https://ieeg-my.sharepoint.com/:b:/g/personal/transparencia_ieeg_org_mx/IQBXuffaq_PfRYQ4gQUCGu18AZwLVsarxGx7bIcaz0jhgDI?e=ZNSbR2</v>
      </c>
      <c r="AF184" s="3">
        <v>177</v>
      </c>
      <c r="AG184" s="5" t="s">
        <v>105</v>
      </c>
      <c r="AH184" s="3" t="s">
        <v>106</v>
      </c>
      <c r="AI184" s="4">
        <v>46118</v>
      </c>
      <c r="AJ184" s="7" t="s">
        <v>538</v>
      </c>
    </row>
    <row r="185" spans="1:36" x14ac:dyDescent="0.25">
      <c r="A185" s="3">
        <v>2026</v>
      </c>
      <c r="B185" s="4">
        <v>46023</v>
      </c>
      <c r="C185" s="4">
        <v>46112</v>
      </c>
      <c r="D185" t="s">
        <v>90</v>
      </c>
      <c r="E185" s="3" t="s">
        <v>169</v>
      </c>
      <c r="F185" s="3" t="s">
        <v>243</v>
      </c>
      <c r="G185" s="3" t="s">
        <v>243</v>
      </c>
      <c r="H185" s="3" t="s">
        <v>171</v>
      </c>
      <c r="I185" s="3" t="s">
        <v>244</v>
      </c>
      <c r="J185" s="3" t="s">
        <v>245</v>
      </c>
      <c r="K185" s="3" t="s">
        <v>246</v>
      </c>
      <c r="L185" t="s">
        <v>98</v>
      </c>
      <c r="M185" t="s">
        <v>99</v>
      </c>
      <c r="N185" s="3" t="s">
        <v>175</v>
      </c>
      <c r="O185" t="s">
        <v>101</v>
      </c>
      <c r="P185" s="8">
        <v>0</v>
      </c>
      <c r="Q185" s="8">
        <v>362</v>
      </c>
      <c r="R185" s="3" t="s">
        <v>102</v>
      </c>
      <c r="S185" s="3" t="s">
        <v>103</v>
      </c>
      <c r="T185" s="3" t="s">
        <v>103</v>
      </c>
      <c r="U185" s="3" t="s">
        <v>102</v>
      </c>
      <c r="V185" s="3" t="s">
        <v>103</v>
      </c>
      <c r="W185" s="3" t="s">
        <v>492</v>
      </c>
      <c r="X185" s="3" t="s">
        <v>175</v>
      </c>
      <c r="Y185" s="9">
        <v>46098</v>
      </c>
      <c r="Z185" s="9">
        <v>46099</v>
      </c>
      <c r="AA185" s="3">
        <v>178</v>
      </c>
      <c r="AB185" s="3">
        <v>362</v>
      </c>
      <c r="AC185" s="3">
        <v>0</v>
      </c>
      <c r="AD185" s="9">
        <v>46104</v>
      </c>
      <c r="AE185" s="13" t="str">
        <f>HYPERLINK("https://ieeg-my.sharepoint.com/:b:/g/personal/transparencia_ieeg_org_mx/IQBnIebEEeoyT6m9AmuCBN4TAVFGewi2Jgkl7BAAJGvV_F8?e=h8rSrX")</f>
        <v>https://ieeg-my.sharepoint.com/:b:/g/personal/transparencia_ieeg_org_mx/IQBnIebEEeoyT6m9AmuCBN4TAVFGewi2Jgkl7BAAJGvV_F8?e=h8rSrX</v>
      </c>
      <c r="AF185" s="3">
        <v>178</v>
      </c>
      <c r="AG185" s="5" t="s">
        <v>105</v>
      </c>
      <c r="AH185" s="3" t="s">
        <v>106</v>
      </c>
      <c r="AI185" s="4">
        <v>46118</v>
      </c>
      <c r="AJ185" s="7" t="s">
        <v>538</v>
      </c>
    </row>
    <row r="186" spans="1:36" x14ac:dyDescent="0.25">
      <c r="A186" s="3">
        <v>2026</v>
      </c>
      <c r="B186" s="4">
        <v>46023</v>
      </c>
      <c r="C186" s="4">
        <v>46112</v>
      </c>
      <c r="D186" t="s">
        <v>90</v>
      </c>
      <c r="E186" s="3" t="s">
        <v>169</v>
      </c>
      <c r="F186" s="3" t="s">
        <v>243</v>
      </c>
      <c r="G186" s="3" t="s">
        <v>243</v>
      </c>
      <c r="H186" s="3" t="s">
        <v>171</v>
      </c>
      <c r="I186" s="3" t="s">
        <v>244</v>
      </c>
      <c r="J186" s="3" t="s">
        <v>245</v>
      </c>
      <c r="K186" s="3" t="s">
        <v>246</v>
      </c>
      <c r="L186" t="s">
        <v>98</v>
      </c>
      <c r="M186" t="s">
        <v>99</v>
      </c>
      <c r="N186" s="3" t="s">
        <v>175</v>
      </c>
      <c r="O186" t="s">
        <v>101</v>
      </c>
      <c r="P186" s="8">
        <v>0</v>
      </c>
      <c r="Q186" s="8">
        <v>408</v>
      </c>
      <c r="R186" s="3" t="s">
        <v>102</v>
      </c>
      <c r="S186" s="3" t="s">
        <v>103</v>
      </c>
      <c r="T186" s="3" t="s">
        <v>103</v>
      </c>
      <c r="U186" s="3" t="s">
        <v>102</v>
      </c>
      <c r="V186" s="3" t="s">
        <v>103</v>
      </c>
      <c r="W186" s="3" t="s">
        <v>492</v>
      </c>
      <c r="X186" s="3" t="s">
        <v>175</v>
      </c>
      <c r="Y186" s="9">
        <v>46098</v>
      </c>
      <c r="Z186" s="9">
        <v>46099</v>
      </c>
      <c r="AA186" s="3">
        <v>179</v>
      </c>
      <c r="AB186" s="3">
        <v>408</v>
      </c>
      <c r="AC186" s="3">
        <v>0</v>
      </c>
      <c r="AD186" s="9">
        <v>46104</v>
      </c>
      <c r="AE186" s="8"/>
      <c r="AF186" s="3">
        <v>179</v>
      </c>
      <c r="AG186" s="5" t="s">
        <v>105</v>
      </c>
      <c r="AH186" s="3" t="s">
        <v>106</v>
      </c>
      <c r="AI186" s="4">
        <v>46118</v>
      </c>
      <c r="AJ186" s="7" t="s">
        <v>538</v>
      </c>
    </row>
    <row r="187" spans="1:36" x14ac:dyDescent="0.25">
      <c r="A187" s="3">
        <v>2026</v>
      </c>
      <c r="B187" s="4">
        <v>46023</v>
      </c>
      <c r="C187" s="4">
        <v>46112</v>
      </c>
      <c r="D187" t="s">
        <v>90</v>
      </c>
      <c r="E187" s="3" t="s">
        <v>169</v>
      </c>
      <c r="F187" s="3" t="s">
        <v>243</v>
      </c>
      <c r="G187" s="3" t="s">
        <v>243</v>
      </c>
      <c r="H187" s="3" t="s">
        <v>171</v>
      </c>
      <c r="I187" s="3" t="s">
        <v>244</v>
      </c>
      <c r="J187" s="3" t="s">
        <v>245</v>
      </c>
      <c r="K187" s="3" t="s">
        <v>246</v>
      </c>
      <c r="L187" t="s">
        <v>98</v>
      </c>
      <c r="M187" t="s">
        <v>99</v>
      </c>
      <c r="N187" s="3" t="s">
        <v>175</v>
      </c>
      <c r="O187" t="s">
        <v>101</v>
      </c>
      <c r="P187" s="8">
        <v>0</v>
      </c>
      <c r="Q187" s="8">
        <v>543</v>
      </c>
      <c r="R187" s="3" t="s">
        <v>102</v>
      </c>
      <c r="S187" s="3" t="s">
        <v>103</v>
      </c>
      <c r="T187" s="3" t="s">
        <v>103</v>
      </c>
      <c r="U187" s="3" t="s">
        <v>102</v>
      </c>
      <c r="V187" s="3" t="s">
        <v>103</v>
      </c>
      <c r="W187" s="3" t="s">
        <v>233</v>
      </c>
      <c r="X187" s="3" t="s">
        <v>175</v>
      </c>
      <c r="Y187" s="9">
        <v>46100</v>
      </c>
      <c r="Z187" s="9">
        <v>46104</v>
      </c>
      <c r="AA187" s="3">
        <v>180</v>
      </c>
      <c r="AB187" s="3">
        <v>543</v>
      </c>
      <c r="AC187" s="3">
        <v>0</v>
      </c>
      <c r="AD187" s="9">
        <v>46106</v>
      </c>
      <c r="AE187" s="13" t="str">
        <f>HYPERLINK("https://ieeg-my.sharepoint.com/:b:/g/personal/transparencia_ieeg_org_mx/IQDKum4UE_eyRpgjdkdC5s6cAeMzYgRX-tIRtnIcTYKk0KM?e=FZfxfG")</f>
        <v>https://ieeg-my.sharepoint.com/:b:/g/personal/transparencia_ieeg_org_mx/IQDKum4UE_eyRpgjdkdC5s6cAeMzYgRX-tIRtnIcTYKk0KM?e=FZfxfG</v>
      </c>
      <c r="AF187" s="3">
        <v>180</v>
      </c>
      <c r="AG187" s="5" t="s">
        <v>105</v>
      </c>
      <c r="AH187" s="3" t="s">
        <v>106</v>
      </c>
      <c r="AI187" s="4">
        <v>46118</v>
      </c>
      <c r="AJ187" s="7" t="s">
        <v>538</v>
      </c>
    </row>
    <row r="188" spans="1:36" x14ac:dyDescent="0.25">
      <c r="A188" s="3">
        <v>2026</v>
      </c>
      <c r="B188" s="4">
        <v>46023</v>
      </c>
      <c r="C188" s="4">
        <v>46112</v>
      </c>
      <c r="D188" t="s">
        <v>90</v>
      </c>
      <c r="E188" s="3" t="s">
        <v>169</v>
      </c>
      <c r="F188" s="3" t="s">
        <v>243</v>
      </c>
      <c r="G188" s="3" t="s">
        <v>243</v>
      </c>
      <c r="H188" s="3" t="s">
        <v>171</v>
      </c>
      <c r="I188" s="3" t="s">
        <v>244</v>
      </c>
      <c r="J188" s="3" t="s">
        <v>245</v>
      </c>
      <c r="K188" s="3" t="s">
        <v>246</v>
      </c>
      <c r="L188" t="s">
        <v>98</v>
      </c>
      <c r="M188" t="s">
        <v>99</v>
      </c>
      <c r="N188" s="3" t="s">
        <v>175</v>
      </c>
      <c r="O188" t="s">
        <v>101</v>
      </c>
      <c r="P188" s="8">
        <v>0</v>
      </c>
      <c r="Q188" s="8">
        <v>387</v>
      </c>
      <c r="R188" s="3" t="s">
        <v>102</v>
      </c>
      <c r="S188" s="3" t="s">
        <v>103</v>
      </c>
      <c r="T188" s="3" t="s">
        <v>103</v>
      </c>
      <c r="U188" s="3" t="s">
        <v>102</v>
      </c>
      <c r="V188" s="3" t="s">
        <v>103</v>
      </c>
      <c r="W188" s="3" t="s">
        <v>233</v>
      </c>
      <c r="X188" s="3" t="s">
        <v>175</v>
      </c>
      <c r="Y188" s="9">
        <v>46106</v>
      </c>
      <c r="Z188" s="9">
        <v>46104</v>
      </c>
      <c r="AA188" s="3">
        <v>181</v>
      </c>
      <c r="AB188" s="3">
        <v>387</v>
      </c>
      <c r="AC188" s="3">
        <v>0</v>
      </c>
      <c r="AD188" s="9">
        <v>46106</v>
      </c>
      <c r="AE188" s="8"/>
      <c r="AF188" s="3">
        <v>181</v>
      </c>
      <c r="AG188" s="5" t="s">
        <v>105</v>
      </c>
      <c r="AH188" s="3" t="s">
        <v>106</v>
      </c>
      <c r="AI188" s="4">
        <v>46118</v>
      </c>
      <c r="AJ188" s="7" t="s">
        <v>538</v>
      </c>
    </row>
    <row r="189" spans="1:36" x14ac:dyDescent="0.25">
      <c r="A189" s="3">
        <v>2026</v>
      </c>
      <c r="B189" s="4">
        <v>46023</v>
      </c>
      <c r="C189" s="4">
        <v>46112</v>
      </c>
      <c r="D189" t="s">
        <v>90</v>
      </c>
      <c r="E189" s="3" t="s">
        <v>169</v>
      </c>
      <c r="F189" s="3" t="s">
        <v>243</v>
      </c>
      <c r="G189" s="3" t="s">
        <v>243</v>
      </c>
      <c r="H189" s="3" t="s">
        <v>171</v>
      </c>
      <c r="I189" s="3" t="s">
        <v>244</v>
      </c>
      <c r="J189" s="3" t="s">
        <v>245</v>
      </c>
      <c r="K189" s="3" t="s">
        <v>246</v>
      </c>
      <c r="L189" t="s">
        <v>98</v>
      </c>
      <c r="M189" t="s">
        <v>99</v>
      </c>
      <c r="N189" s="3" t="s">
        <v>175</v>
      </c>
      <c r="O189" t="s">
        <v>101</v>
      </c>
      <c r="P189" s="8">
        <v>0</v>
      </c>
      <c r="Q189" s="8">
        <v>362</v>
      </c>
      <c r="R189" s="3" t="s">
        <v>102</v>
      </c>
      <c r="S189" s="3" t="s">
        <v>103</v>
      </c>
      <c r="T189" s="3" t="s">
        <v>103</v>
      </c>
      <c r="U189" s="3" t="s">
        <v>102</v>
      </c>
      <c r="V189" s="3" t="s">
        <v>103</v>
      </c>
      <c r="W189" s="3" t="s">
        <v>212</v>
      </c>
      <c r="X189" s="3" t="s">
        <v>175</v>
      </c>
      <c r="Y189" s="9">
        <v>46093</v>
      </c>
      <c r="Z189" s="9">
        <v>46094</v>
      </c>
      <c r="AA189" s="3">
        <v>182</v>
      </c>
      <c r="AB189" s="3">
        <v>362</v>
      </c>
      <c r="AC189" s="3">
        <v>0</v>
      </c>
      <c r="AD189" s="9">
        <v>46099</v>
      </c>
      <c r="AE189" s="13" t="str">
        <f>HYPERLINK("https://ieeg-my.sharepoint.com/:b:/g/personal/transparencia_ieeg_org_mx/IQDEHqMDdDSpQLTzEKf2-eSIAXU4FMYwwWGr2Xj6T_c9beI?e=vP8pl7")</f>
        <v>https://ieeg-my.sharepoint.com/:b:/g/personal/transparencia_ieeg_org_mx/IQDEHqMDdDSpQLTzEKf2-eSIAXU4FMYwwWGr2Xj6T_c9beI?e=vP8pl7</v>
      </c>
      <c r="AF189" s="3">
        <v>182</v>
      </c>
      <c r="AG189" s="5" t="s">
        <v>105</v>
      </c>
      <c r="AH189" s="3" t="s">
        <v>106</v>
      </c>
      <c r="AI189" s="4">
        <v>46118</v>
      </c>
      <c r="AJ189" s="7" t="s">
        <v>538</v>
      </c>
    </row>
    <row r="190" spans="1:36" x14ac:dyDescent="0.25">
      <c r="A190" s="3">
        <v>2026</v>
      </c>
      <c r="B190" s="4">
        <v>46023</v>
      </c>
      <c r="C190" s="4">
        <v>46112</v>
      </c>
      <c r="D190" t="s">
        <v>90</v>
      </c>
      <c r="E190" s="3" t="s">
        <v>169</v>
      </c>
      <c r="F190" s="3" t="s">
        <v>170</v>
      </c>
      <c r="G190" s="3" t="s">
        <v>170</v>
      </c>
      <c r="H190" s="3" t="s">
        <v>171</v>
      </c>
      <c r="I190" s="3" t="s">
        <v>432</v>
      </c>
      <c r="J190" s="3" t="s">
        <v>195</v>
      </c>
      <c r="K190" s="3" t="s">
        <v>196</v>
      </c>
      <c r="L190" t="s">
        <v>116</v>
      </c>
      <c r="M190" t="s">
        <v>99</v>
      </c>
      <c r="N190" s="3" t="s">
        <v>175</v>
      </c>
      <c r="O190" t="s">
        <v>101</v>
      </c>
      <c r="P190" s="8">
        <v>0</v>
      </c>
      <c r="Q190" s="8">
        <v>724</v>
      </c>
      <c r="R190" s="3" t="s">
        <v>102</v>
      </c>
      <c r="S190" s="3" t="s">
        <v>103</v>
      </c>
      <c r="T190" s="3" t="s">
        <v>103</v>
      </c>
      <c r="U190" s="3" t="s">
        <v>102</v>
      </c>
      <c r="V190" s="3" t="s">
        <v>103</v>
      </c>
      <c r="W190" s="3" t="s">
        <v>493</v>
      </c>
      <c r="X190" s="3" t="s">
        <v>175</v>
      </c>
      <c r="Y190" s="9">
        <v>46098</v>
      </c>
      <c r="Z190" s="9">
        <v>46101</v>
      </c>
      <c r="AA190" s="3">
        <v>183</v>
      </c>
      <c r="AB190" s="3">
        <v>724</v>
      </c>
      <c r="AC190" s="3">
        <v>0</v>
      </c>
      <c r="AD190" s="9">
        <v>46106</v>
      </c>
      <c r="AE190" s="13" t="str">
        <f>HYPERLINK("https://ieeg-my.sharepoint.com/:b:/g/personal/transparencia_ieeg_org_mx/IQC4y4WEXoLOSq4mxAiWP3aRAVgV3385ad8Q2PSmugoUZWk?e=SZ5MOv")</f>
        <v>https://ieeg-my.sharepoint.com/:b:/g/personal/transparencia_ieeg_org_mx/IQC4y4WEXoLOSq4mxAiWP3aRAVgV3385ad8Q2PSmugoUZWk?e=SZ5MOv</v>
      </c>
      <c r="AF190" s="3">
        <v>183</v>
      </c>
      <c r="AG190" s="5" t="s">
        <v>105</v>
      </c>
      <c r="AH190" s="3" t="s">
        <v>106</v>
      </c>
      <c r="AI190" s="4">
        <v>46118</v>
      </c>
      <c r="AJ190" s="7" t="s">
        <v>538</v>
      </c>
    </row>
    <row r="191" spans="1:36" x14ac:dyDescent="0.25">
      <c r="A191" s="3">
        <v>2026</v>
      </c>
      <c r="B191" s="4">
        <v>46023</v>
      </c>
      <c r="C191" s="4">
        <v>46112</v>
      </c>
      <c r="D191" t="s">
        <v>90</v>
      </c>
      <c r="E191" s="3" t="s">
        <v>169</v>
      </c>
      <c r="F191" s="3" t="s">
        <v>170</v>
      </c>
      <c r="G191" s="3" t="s">
        <v>170</v>
      </c>
      <c r="H191" s="3" t="s">
        <v>171</v>
      </c>
      <c r="I191" s="3" t="s">
        <v>432</v>
      </c>
      <c r="J191" s="3" t="s">
        <v>195</v>
      </c>
      <c r="K191" s="3" t="s">
        <v>196</v>
      </c>
      <c r="L191" t="s">
        <v>116</v>
      </c>
      <c r="M191" t="s">
        <v>99</v>
      </c>
      <c r="N191" s="3" t="s">
        <v>175</v>
      </c>
      <c r="O191" t="s">
        <v>101</v>
      </c>
      <c r="P191" s="8">
        <v>0</v>
      </c>
      <c r="Q191" s="8">
        <v>38</v>
      </c>
      <c r="R191" s="3" t="s">
        <v>102</v>
      </c>
      <c r="S191" s="3" t="s">
        <v>103</v>
      </c>
      <c r="T191" s="3" t="s">
        <v>103</v>
      </c>
      <c r="U191" s="3" t="s">
        <v>102</v>
      </c>
      <c r="V191" s="3" t="s">
        <v>103</v>
      </c>
      <c r="W191" s="3" t="s">
        <v>493</v>
      </c>
      <c r="X191" s="3" t="s">
        <v>175</v>
      </c>
      <c r="Y191" s="9">
        <v>46098</v>
      </c>
      <c r="Z191" s="9">
        <v>46101</v>
      </c>
      <c r="AA191" s="3">
        <v>184</v>
      </c>
      <c r="AB191" s="3">
        <v>38</v>
      </c>
      <c r="AC191" s="3">
        <v>0</v>
      </c>
      <c r="AD191" s="9">
        <v>46106</v>
      </c>
      <c r="AE191" s="3"/>
      <c r="AF191" s="3">
        <v>184</v>
      </c>
      <c r="AG191" s="5" t="s">
        <v>105</v>
      </c>
      <c r="AH191" s="3" t="s">
        <v>106</v>
      </c>
      <c r="AI191" s="4">
        <v>46118</v>
      </c>
      <c r="AJ191" s="7" t="s">
        <v>538</v>
      </c>
    </row>
    <row r="192" spans="1:36" x14ac:dyDescent="0.25">
      <c r="A192" s="3">
        <v>2026</v>
      </c>
      <c r="B192" s="4">
        <v>46023</v>
      </c>
      <c r="C192" s="4">
        <v>46112</v>
      </c>
      <c r="D192" t="s">
        <v>90</v>
      </c>
      <c r="E192" s="3" t="s">
        <v>91</v>
      </c>
      <c r="F192" s="3" t="s">
        <v>494</v>
      </c>
      <c r="G192" s="3" t="s">
        <v>353</v>
      </c>
      <c r="H192" s="3" t="s">
        <v>354</v>
      </c>
      <c r="I192" s="3" t="s">
        <v>495</v>
      </c>
      <c r="J192" s="3" t="s">
        <v>145</v>
      </c>
      <c r="K192" s="3" t="s">
        <v>496</v>
      </c>
      <c r="L192" t="s">
        <v>98</v>
      </c>
      <c r="M192" t="s">
        <v>99</v>
      </c>
      <c r="N192" s="3" t="s">
        <v>497</v>
      </c>
      <c r="O192" t="s">
        <v>101</v>
      </c>
      <c r="P192" s="8">
        <v>2</v>
      </c>
      <c r="Q192" s="8">
        <v>567.82000000000005</v>
      </c>
      <c r="R192" s="3" t="s">
        <v>102</v>
      </c>
      <c r="S192" s="3" t="s">
        <v>103</v>
      </c>
      <c r="T192" s="3" t="s">
        <v>103</v>
      </c>
      <c r="U192" s="3" t="s">
        <v>102</v>
      </c>
      <c r="V192" s="3" t="s">
        <v>103</v>
      </c>
      <c r="W192" s="3" t="s">
        <v>130</v>
      </c>
      <c r="X192" s="3" t="s">
        <v>497</v>
      </c>
      <c r="Y192" s="9">
        <v>46092</v>
      </c>
      <c r="Z192" s="9">
        <v>46092</v>
      </c>
      <c r="AA192" s="3">
        <v>185</v>
      </c>
      <c r="AB192" s="3">
        <v>567.82000000000005</v>
      </c>
      <c r="AC192" s="3">
        <v>0</v>
      </c>
      <c r="AD192" s="9">
        <v>46104</v>
      </c>
      <c r="AE192" s="13" t="str">
        <f>HYPERLINK("https://ieeg-my.sharepoint.com/:b:/g/personal/transparencia_ieeg_org_mx/IQBYJxYN5LhbT6LMSBbU4SCjAXY0KCcn_dv6ghadxcBVUj0?e=2dybtp")</f>
        <v>https://ieeg-my.sharepoint.com/:b:/g/personal/transparencia_ieeg_org_mx/IQBYJxYN5LhbT6LMSBbU4SCjAXY0KCcn_dv6ghadxcBVUj0?e=2dybtp</v>
      </c>
      <c r="AF192" s="3">
        <v>185</v>
      </c>
      <c r="AG192" s="5" t="s">
        <v>105</v>
      </c>
      <c r="AH192" s="3" t="s">
        <v>106</v>
      </c>
      <c r="AI192" s="4">
        <v>46118</v>
      </c>
      <c r="AJ192" s="7" t="s">
        <v>538</v>
      </c>
    </row>
    <row r="193" spans="1:36" x14ac:dyDescent="0.25">
      <c r="A193" s="3">
        <v>2026</v>
      </c>
      <c r="B193" s="4">
        <v>46023</v>
      </c>
      <c r="C193" s="4">
        <v>46112</v>
      </c>
      <c r="D193" t="s">
        <v>90</v>
      </c>
      <c r="E193" s="3" t="s">
        <v>91</v>
      </c>
      <c r="F193" s="3" t="s">
        <v>494</v>
      </c>
      <c r="G193" s="3" t="s">
        <v>353</v>
      </c>
      <c r="H193" s="3" t="s">
        <v>354</v>
      </c>
      <c r="I193" s="3" t="s">
        <v>495</v>
      </c>
      <c r="J193" s="3" t="s">
        <v>145</v>
      </c>
      <c r="K193" s="3" t="s">
        <v>496</v>
      </c>
      <c r="L193" t="s">
        <v>98</v>
      </c>
      <c r="M193" t="s">
        <v>99</v>
      </c>
      <c r="N193" s="3" t="s">
        <v>497</v>
      </c>
      <c r="O193" t="s">
        <v>101</v>
      </c>
      <c r="P193" s="8">
        <v>2</v>
      </c>
      <c r="Q193" s="8">
        <v>468</v>
      </c>
      <c r="R193" s="3" t="s">
        <v>102</v>
      </c>
      <c r="S193" s="3" t="s">
        <v>103</v>
      </c>
      <c r="T193" s="3" t="s">
        <v>103</v>
      </c>
      <c r="U193" s="3" t="s">
        <v>102</v>
      </c>
      <c r="V193" s="3" t="s">
        <v>103</v>
      </c>
      <c r="W193" s="3" t="s">
        <v>130</v>
      </c>
      <c r="X193" s="3" t="s">
        <v>497</v>
      </c>
      <c r="Y193" s="9">
        <v>46092</v>
      </c>
      <c r="Z193" s="9">
        <v>46092</v>
      </c>
      <c r="AA193" s="3">
        <v>186</v>
      </c>
      <c r="AB193" s="3">
        <v>468</v>
      </c>
      <c r="AC193" s="3">
        <v>0</v>
      </c>
      <c r="AD193" s="9">
        <v>46104</v>
      </c>
      <c r="AE193" s="3"/>
      <c r="AF193" s="3">
        <v>186</v>
      </c>
      <c r="AG193" s="5" t="s">
        <v>105</v>
      </c>
      <c r="AH193" s="3" t="s">
        <v>106</v>
      </c>
      <c r="AI193" s="4">
        <v>46118</v>
      </c>
      <c r="AJ193" s="7" t="s">
        <v>538</v>
      </c>
    </row>
    <row r="194" spans="1:36" x14ac:dyDescent="0.25">
      <c r="A194" s="3">
        <v>2026</v>
      </c>
      <c r="B194" s="4">
        <v>46023</v>
      </c>
      <c r="C194" s="4">
        <v>46112</v>
      </c>
      <c r="D194" t="s">
        <v>90</v>
      </c>
      <c r="E194" s="3" t="s">
        <v>91</v>
      </c>
      <c r="F194" s="3" t="s">
        <v>494</v>
      </c>
      <c r="G194" s="3" t="s">
        <v>353</v>
      </c>
      <c r="H194" s="3" t="s">
        <v>354</v>
      </c>
      <c r="I194" s="3" t="s">
        <v>495</v>
      </c>
      <c r="J194" s="3" t="s">
        <v>145</v>
      </c>
      <c r="K194" s="3" t="s">
        <v>496</v>
      </c>
      <c r="L194" t="s">
        <v>98</v>
      </c>
      <c r="M194" t="s">
        <v>99</v>
      </c>
      <c r="N194" s="3" t="s">
        <v>497</v>
      </c>
      <c r="O194" t="s">
        <v>101</v>
      </c>
      <c r="P194" s="8">
        <v>1</v>
      </c>
      <c r="Q194" s="8">
        <v>361.9</v>
      </c>
      <c r="R194" s="3" t="s">
        <v>102</v>
      </c>
      <c r="S194" s="3" t="s">
        <v>103</v>
      </c>
      <c r="T194" s="3" t="s">
        <v>103</v>
      </c>
      <c r="U194" s="3" t="s">
        <v>102</v>
      </c>
      <c r="V194" s="3" t="s">
        <v>103</v>
      </c>
      <c r="W194" s="3" t="s">
        <v>142</v>
      </c>
      <c r="X194" s="3" t="s">
        <v>497</v>
      </c>
      <c r="Y194" s="9">
        <v>46091</v>
      </c>
      <c r="Z194" s="9">
        <v>46091</v>
      </c>
      <c r="AA194" s="3">
        <v>187</v>
      </c>
      <c r="AB194" s="3">
        <v>361.9</v>
      </c>
      <c r="AC194" s="3">
        <v>0</v>
      </c>
      <c r="AD194" s="9">
        <v>46104</v>
      </c>
      <c r="AE194" s="13" t="str">
        <f>HYPERLINK("https://ieeg-my.sharepoint.com/:b:/g/personal/transparencia_ieeg_org_mx/IQAq8C_eWJBpTLbfwMo6tn7SAZ6f3TwLdebFIJjXelXruDc?e=uqcVSw")</f>
        <v>https://ieeg-my.sharepoint.com/:b:/g/personal/transparencia_ieeg_org_mx/IQAq8C_eWJBpTLbfwMo6tn7SAZ6f3TwLdebFIJjXelXruDc?e=uqcVSw</v>
      </c>
      <c r="AF194" s="3">
        <v>187</v>
      </c>
      <c r="AG194" s="5" t="s">
        <v>105</v>
      </c>
      <c r="AH194" s="3" t="s">
        <v>106</v>
      </c>
      <c r="AI194" s="4">
        <v>46118</v>
      </c>
      <c r="AJ194" s="7" t="s">
        <v>538</v>
      </c>
    </row>
    <row r="195" spans="1:36" x14ac:dyDescent="0.25">
      <c r="A195" s="3">
        <v>2026</v>
      </c>
      <c r="B195" s="4">
        <v>46023</v>
      </c>
      <c r="C195" s="4">
        <v>46112</v>
      </c>
      <c r="D195" t="s">
        <v>90</v>
      </c>
      <c r="E195" s="3" t="s">
        <v>91</v>
      </c>
      <c r="F195" s="3" t="s">
        <v>494</v>
      </c>
      <c r="G195" s="3" t="s">
        <v>353</v>
      </c>
      <c r="H195" s="3" t="s">
        <v>354</v>
      </c>
      <c r="I195" s="3" t="s">
        <v>495</v>
      </c>
      <c r="J195" s="3" t="s">
        <v>145</v>
      </c>
      <c r="K195" s="3" t="s">
        <v>496</v>
      </c>
      <c r="L195" t="s">
        <v>98</v>
      </c>
      <c r="M195" t="s">
        <v>99</v>
      </c>
      <c r="N195" s="3" t="s">
        <v>497</v>
      </c>
      <c r="O195" t="s">
        <v>101</v>
      </c>
      <c r="P195" s="8">
        <v>1</v>
      </c>
      <c r="Q195" s="8">
        <v>72</v>
      </c>
      <c r="R195" s="3" t="s">
        <v>102</v>
      </c>
      <c r="S195" s="3" t="s">
        <v>103</v>
      </c>
      <c r="T195" s="3" t="s">
        <v>103</v>
      </c>
      <c r="U195" s="3" t="s">
        <v>102</v>
      </c>
      <c r="V195" s="3" t="s">
        <v>103</v>
      </c>
      <c r="W195" s="3" t="s">
        <v>142</v>
      </c>
      <c r="X195" s="3" t="s">
        <v>497</v>
      </c>
      <c r="Y195" s="9">
        <v>46091</v>
      </c>
      <c r="Z195" s="9">
        <v>46091</v>
      </c>
      <c r="AA195" s="3">
        <v>188</v>
      </c>
      <c r="AB195" s="3">
        <v>72</v>
      </c>
      <c r="AC195" s="3">
        <v>0</v>
      </c>
      <c r="AD195" s="9">
        <v>46104</v>
      </c>
      <c r="AE195" s="3"/>
      <c r="AF195" s="3">
        <v>188</v>
      </c>
      <c r="AG195" s="5" t="s">
        <v>105</v>
      </c>
      <c r="AH195" s="3" t="s">
        <v>106</v>
      </c>
      <c r="AI195" s="4">
        <v>46118</v>
      </c>
      <c r="AJ195" s="7" t="s">
        <v>538</v>
      </c>
    </row>
    <row r="196" spans="1:36" x14ac:dyDescent="0.25">
      <c r="A196" s="3">
        <v>2026</v>
      </c>
      <c r="B196" s="4">
        <v>46023</v>
      </c>
      <c r="C196" s="4">
        <v>46112</v>
      </c>
      <c r="D196" t="s">
        <v>90</v>
      </c>
      <c r="E196" s="3" t="s">
        <v>91</v>
      </c>
      <c r="F196" s="3" t="s">
        <v>494</v>
      </c>
      <c r="G196" s="3" t="s">
        <v>353</v>
      </c>
      <c r="H196" s="3" t="s">
        <v>354</v>
      </c>
      <c r="I196" s="3" t="s">
        <v>495</v>
      </c>
      <c r="J196" s="3" t="s">
        <v>145</v>
      </c>
      <c r="K196" s="3" t="s">
        <v>496</v>
      </c>
      <c r="L196" t="s">
        <v>98</v>
      </c>
      <c r="M196" t="s">
        <v>99</v>
      </c>
      <c r="N196" s="3" t="s">
        <v>497</v>
      </c>
      <c r="O196" t="s">
        <v>101</v>
      </c>
      <c r="P196" s="8">
        <v>1</v>
      </c>
      <c r="Q196" s="8">
        <v>127</v>
      </c>
      <c r="R196" s="3" t="s">
        <v>102</v>
      </c>
      <c r="S196" s="3" t="s">
        <v>103</v>
      </c>
      <c r="T196" s="3" t="s">
        <v>103</v>
      </c>
      <c r="U196" s="3" t="s">
        <v>102</v>
      </c>
      <c r="V196" s="3" t="s">
        <v>103</v>
      </c>
      <c r="W196" s="3" t="s">
        <v>148</v>
      </c>
      <c r="X196" s="3" t="s">
        <v>497</v>
      </c>
      <c r="Y196" s="9">
        <v>46086</v>
      </c>
      <c r="Z196" s="9">
        <v>46086</v>
      </c>
      <c r="AA196" s="3">
        <v>189</v>
      </c>
      <c r="AB196" s="3">
        <v>127</v>
      </c>
      <c r="AC196" s="3">
        <v>0</v>
      </c>
      <c r="AD196" s="9">
        <v>46104</v>
      </c>
      <c r="AE196" s="3"/>
      <c r="AF196" s="3">
        <v>189</v>
      </c>
      <c r="AG196" s="5" t="s">
        <v>105</v>
      </c>
      <c r="AH196" s="3" t="s">
        <v>106</v>
      </c>
      <c r="AI196" s="4">
        <v>46118</v>
      </c>
      <c r="AJ196" s="7" t="s">
        <v>538</v>
      </c>
    </row>
    <row r="197" spans="1:36" x14ac:dyDescent="0.25">
      <c r="A197" s="3">
        <v>2026</v>
      </c>
      <c r="B197" s="4">
        <v>46023</v>
      </c>
      <c r="C197" s="4">
        <v>46112</v>
      </c>
      <c r="D197" t="s">
        <v>90</v>
      </c>
      <c r="E197" s="3" t="s">
        <v>169</v>
      </c>
      <c r="F197" s="3" t="s">
        <v>170</v>
      </c>
      <c r="G197" s="3" t="s">
        <v>170</v>
      </c>
      <c r="H197" s="3" t="s">
        <v>171</v>
      </c>
      <c r="I197" s="3" t="s">
        <v>432</v>
      </c>
      <c r="J197" s="3" t="s">
        <v>195</v>
      </c>
      <c r="K197" s="3" t="s">
        <v>196</v>
      </c>
      <c r="L197" t="s">
        <v>116</v>
      </c>
      <c r="M197" t="s">
        <v>99</v>
      </c>
      <c r="N197" s="3" t="s">
        <v>175</v>
      </c>
      <c r="O197" t="s">
        <v>101</v>
      </c>
      <c r="P197" s="8">
        <v>0</v>
      </c>
      <c r="Q197" s="8">
        <v>543</v>
      </c>
      <c r="R197" s="3" t="s">
        <v>102</v>
      </c>
      <c r="S197" s="3" t="s">
        <v>103</v>
      </c>
      <c r="T197" s="3" t="s">
        <v>103</v>
      </c>
      <c r="U197" s="3" t="s">
        <v>102</v>
      </c>
      <c r="V197" s="3" t="s">
        <v>103</v>
      </c>
      <c r="W197" s="3" t="s">
        <v>142</v>
      </c>
      <c r="X197" s="3" t="s">
        <v>175</v>
      </c>
      <c r="Y197" s="9">
        <v>46090</v>
      </c>
      <c r="Z197" s="9">
        <v>46093</v>
      </c>
      <c r="AA197" s="3">
        <v>190</v>
      </c>
      <c r="AB197" s="3">
        <v>543</v>
      </c>
      <c r="AC197" s="3">
        <v>0</v>
      </c>
      <c r="AD197" s="9">
        <v>46100</v>
      </c>
      <c r="AE197" s="13" t="str">
        <f>HYPERLINK("https://ieeg-my.sharepoint.com/:b:/g/personal/transparencia_ieeg_org_mx/IQD62ejx6-rCQJYL_xZpn0bSAUs5YZmH7uZUYcY1p6Ir8no?e=7dEFD9")</f>
        <v>https://ieeg-my.sharepoint.com/:b:/g/personal/transparencia_ieeg_org_mx/IQD62ejx6-rCQJYL_xZpn0bSAUs5YZmH7uZUYcY1p6Ir8no?e=7dEFD9</v>
      </c>
      <c r="AF197" s="3">
        <v>190</v>
      </c>
      <c r="AG197" s="5" t="s">
        <v>105</v>
      </c>
      <c r="AH197" s="3" t="s">
        <v>106</v>
      </c>
      <c r="AI197" s="4">
        <v>46118</v>
      </c>
      <c r="AJ197" s="7" t="s">
        <v>538</v>
      </c>
    </row>
    <row r="198" spans="1:36" x14ac:dyDescent="0.25">
      <c r="A198" s="3">
        <v>2026</v>
      </c>
      <c r="B198" s="4">
        <v>46023</v>
      </c>
      <c r="C198" s="4">
        <v>46112</v>
      </c>
      <c r="D198" t="s">
        <v>90</v>
      </c>
      <c r="E198" s="3" t="s">
        <v>169</v>
      </c>
      <c r="F198" s="3" t="s">
        <v>170</v>
      </c>
      <c r="G198" s="3" t="s">
        <v>170</v>
      </c>
      <c r="H198" s="3" t="s">
        <v>171</v>
      </c>
      <c r="I198" s="3" t="s">
        <v>432</v>
      </c>
      <c r="J198" s="3" t="s">
        <v>195</v>
      </c>
      <c r="K198" s="3" t="s">
        <v>196</v>
      </c>
      <c r="L198" t="s">
        <v>116</v>
      </c>
      <c r="M198" t="s">
        <v>99</v>
      </c>
      <c r="N198" s="3" t="s">
        <v>175</v>
      </c>
      <c r="O198" t="s">
        <v>101</v>
      </c>
      <c r="P198" s="8">
        <v>0</v>
      </c>
      <c r="Q198" s="8">
        <v>112</v>
      </c>
      <c r="R198" s="3" t="s">
        <v>102</v>
      </c>
      <c r="S198" s="3" t="s">
        <v>103</v>
      </c>
      <c r="T198" s="3" t="s">
        <v>103</v>
      </c>
      <c r="U198" s="3" t="s">
        <v>102</v>
      </c>
      <c r="V198" s="3" t="s">
        <v>103</v>
      </c>
      <c r="W198" s="3" t="s">
        <v>142</v>
      </c>
      <c r="X198" s="3" t="s">
        <v>175</v>
      </c>
      <c r="Y198" s="9">
        <v>46090</v>
      </c>
      <c r="Z198" s="9">
        <v>46093</v>
      </c>
      <c r="AA198" s="3">
        <v>191</v>
      </c>
      <c r="AB198" s="3">
        <v>112</v>
      </c>
      <c r="AC198" s="3">
        <v>0</v>
      </c>
      <c r="AD198" s="9">
        <v>46100</v>
      </c>
      <c r="AE198" s="8"/>
      <c r="AF198" s="3">
        <v>191</v>
      </c>
      <c r="AG198" s="5" t="s">
        <v>105</v>
      </c>
      <c r="AH198" s="3" t="s">
        <v>106</v>
      </c>
      <c r="AI198" s="4">
        <v>46118</v>
      </c>
      <c r="AJ198" s="7" t="s">
        <v>538</v>
      </c>
    </row>
    <row r="199" spans="1:36" x14ac:dyDescent="0.25">
      <c r="A199" s="3">
        <v>2026</v>
      </c>
      <c r="B199" s="4">
        <v>46023</v>
      </c>
      <c r="C199" s="4">
        <v>46112</v>
      </c>
      <c r="D199" t="s">
        <v>90</v>
      </c>
      <c r="E199" s="3" t="s">
        <v>91</v>
      </c>
      <c r="F199" s="3" t="s">
        <v>164</v>
      </c>
      <c r="G199" s="3" t="s">
        <v>165</v>
      </c>
      <c r="H199" s="3" t="s">
        <v>210</v>
      </c>
      <c r="I199" s="3" t="s">
        <v>211</v>
      </c>
      <c r="J199" s="3" t="s">
        <v>129</v>
      </c>
      <c r="K199" s="3" t="s">
        <v>139</v>
      </c>
      <c r="L199" t="s">
        <v>116</v>
      </c>
      <c r="M199" t="s">
        <v>99</v>
      </c>
      <c r="N199" s="3" t="s">
        <v>498</v>
      </c>
      <c r="O199" t="s">
        <v>101</v>
      </c>
      <c r="P199" s="8">
        <v>0</v>
      </c>
      <c r="Q199" s="8">
        <v>190</v>
      </c>
      <c r="R199" s="3" t="s">
        <v>102</v>
      </c>
      <c r="S199" s="3" t="s">
        <v>103</v>
      </c>
      <c r="T199" s="3" t="s">
        <v>212</v>
      </c>
      <c r="U199" s="3" t="s">
        <v>102</v>
      </c>
      <c r="V199" s="3" t="s">
        <v>103</v>
      </c>
      <c r="W199" s="3" t="s">
        <v>103</v>
      </c>
      <c r="X199" s="3" t="s">
        <v>498</v>
      </c>
      <c r="Y199" s="9">
        <v>46089</v>
      </c>
      <c r="Z199" s="9">
        <v>46098</v>
      </c>
      <c r="AA199" s="3">
        <v>192</v>
      </c>
      <c r="AB199" s="3">
        <v>190</v>
      </c>
      <c r="AC199" s="3">
        <v>0</v>
      </c>
      <c r="AD199" s="9">
        <v>46105</v>
      </c>
      <c r="AE199" s="3"/>
      <c r="AF199" s="3">
        <v>192</v>
      </c>
      <c r="AG199" s="5" t="s">
        <v>105</v>
      </c>
      <c r="AH199" s="3" t="s">
        <v>106</v>
      </c>
      <c r="AI199" s="4">
        <v>46118</v>
      </c>
      <c r="AJ199" s="7" t="s">
        <v>538</v>
      </c>
    </row>
    <row r="200" spans="1:36" x14ac:dyDescent="0.25">
      <c r="A200" s="3">
        <v>2026</v>
      </c>
      <c r="B200" s="4">
        <v>46023</v>
      </c>
      <c r="C200" s="4">
        <v>46112</v>
      </c>
      <c r="D200" t="s">
        <v>90</v>
      </c>
      <c r="E200" s="3" t="s">
        <v>91</v>
      </c>
      <c r="F200" s="3" t="s">
        <v>164</v>
      </c>
      <c r="G200" s="3" t="s">
        <v>165</v>
      </c>
      <c r="H200" s="3" t="s">
        <v>210</v>
      </c>
      <c r="I200" s="3" t="s">
        <v>211</v>
      </c>
      <c r="J200" s="3" t="s">
        <v>129</v>
      </c>
      <c r="K200" s="3" t="s">
        <v>139</v>
      </c>
      <c r="L200" t="s">
        <v>116</v>
      </c>
      <c r="M200" t="s">
        <v>99</v>
      </c>
      <c r="N200" s="3" t="s">
        <v>498</v>
      </c>
      <c r="O200" t="s">
        <v>101</v>
      </c>
      <c r="P200" s="8">
        <v>2</v>
      </c>
      <c r="Q200" s="10">
        <v>1272</v>
      </c>
      <c r="R200" s="3" t="s">
        <v>102</v>
      </c>
      <c r="S200" s="3" t="s">
        <v>103</v>
      </c>
      <c r="T200" s="3" t="s">
        <v>212</v>
      </c>
      <c r="U200" s="3" t="s">
        <v>102</v>
      </c>
      <c r="V200" s="3" t="s">
        <v>103</v>
      </c>
      <c r="W200" s="3" t="s">
        <v>103</v>
      </c>
      <c r="X200" s="3" t="s">
        <v>498</v>
      </c>
      <c r="Y200" s="9">
        <v>46079</v>
      </c>
      <c r="Z200" s="9">
        <v>46087</v>
      </c>
      <c r="AA200" s="3">
        <v>193</v>
      </c>
      <c r="AB200" s="11">
        <v>1272</v>
      </c>
      <c r="AC200" s="3">
        <v>0</v>
      </c>
      <c r="AD200" s="9">
        <v>46105</v>
      </c>
      <c r="AE200" s="13" t="str">
        <f>HYPERLINK("https://ieeg-my.sharepoint.com/:b:/g/personal/transparencia_ieeg_org_mx/IQCGtdURvW1XSoN1MXA9t8a9AQ98WTwcWYpLowZWZ-0wl9E?e=gjBBJr")</f>
        <v>https://ieeg-my.sharepoint.com/:b:/g/personal/transparencia_ieeg_org_mx/IQCGtdURvW1XSoN1MXA9t8a9AQ98WTwcWYpLowZWZ-0wl9E?e=gjBBJr</v>
      </c>
      <c r="AF200" s="3">
        <v>193</v>
      </c>
      <c r="AG200" s="5" t="s">
        <v>105</v>
      </c>
      <c r="AH200" s="3" t="s">
        <v>106</v>
      </c>
      <c r="AI200" s="4">
        <v>46118</v>
      </c>
      <c r="AJ200" s="7" t="s">
        <v>538</v>
      </c>
    </row>
    <row r="201" spans="1:36" x14ac:dyDescent="0.25">
      <c r="A201" s="3">
        <v>2026</v>
      </c>
      <c r="B201" s="4">
        <v>46023</v>
      </c>
      <c r="C201" s="4">
        <v>46112</v>
      </c>
      <c r="D201" t="s">
        <v>90</v>
      </c>
      <c r="E201" s="3" t="s">
        <v>91</v>
      </c>
      <c r="F201" s="3" t="s">
        <v>92</v>
      </c>
      <c r="G201" s="3" t="s">
        <v>93</v>
      </c>
      <c r="H201" s="3" t="s">
        <v>94</v>
      </c>
      <c r="I201" s="3" t="s">
        <v>95</v>
      </c>
      <c r="J201" s="3" t="s">
        <v>96</v>
      </c>
      <c r="K201" s="3" t="s">
        <v>97</v>
      </c>
      <c r="L201" t="s">
        <v>98</v>
      </c>
      <c r="M201" t="s">
        <v>99</v>
      </c>
      <c r="N201" s="3" t="s">
        <v>498</v>
      </c>
      <c r="O201" t="s">
        <v>101</v>
      </c>
      <c r="P201" s="8">
        <v>0</v>
      </c>
      <c r="Q201" s="8">
        <v>196</v>
      </c>
      <c r="R201" s="3" t="s">
        <v>102</v>
      </c>
      <c r="S201" s="3" t="s">
        <v>103</v>
      </c>
      <c r="T201" s="3" t="s">
        <v>104</v>
      </c>
      <c r="U201" s="3" t="s">
        <v>102</v>
      </c>
      <c r="V201" s="3" t="s">
        <v>103</v>
      </c>
      <c r="W201" s="3" t="s">
        <v>103</v>
      </c>
      <c r="X201" s="3" t="s">
        <v>498</v>
      </c>
      <c r="Y201" s="9">
        <v>46099</v>
      </c>
      <c r="Z201" s="9">
        <v>46099</v>
      </c>
      <c r="AA201" s="3">
        <v>194</v>
      </c>
      <c r="AB201" s="3">
        <v>196</v>
      </c>
      <c r="AC201" s="3">
        <v>0</v>
      </c>
      <c r="AD201" s="9">
        <v>46104</v>
      </c>
      <c r="AE201" s="3"/>
      <c r="AF201" s="3">
        <v>194</v>
      </c>
      <c r="AG201" s="5" t="s">
        <v>105</v>
      </c>
      <c r="AH201" s="3" t="s">
        <v>106</v>
      </c>
      <c r="AI201" s="4">
        <v>46118</v>
      </c>
      <c r="AJ201" s="7" t="s">
        <v>538</v>
      </c>
    </row>
    <row r="202" spans="1:36" x14ac:dyDescent="0.25">
      <c r="A202" s="3">
        <v>2026</v>
      </c>
      <c r="B202" s="4">
        <v>46023</v>
      </c>
      <c r="C202" s="4">
        <v>46112</v>
      </c>
      <c r="D202" t="s">
        <v>90</v>
      </c>
      <c r="E202" s="3" t="s">
        <v>91</v>
      </c>
      <c r="F202" s="3" t="s">
        <v>119</v>
      </c>
      <c r="G202" s="3" t="s">
        <v>120</v>
      </c>
      <c r="H202" s="3" t="s">
        <v>113</v>
      </c>
      <c r="I202" s="3" t="s">
        <v>499</v>
      </c>
      <c r="J202" s="3" t="s">
        <v>122</v>
      </c>
      <c r="K202" s="3" t="s">
        <v>123</v>
      </c>
      <c r="L202" t="s">
        <v>116</v>
      </c>
      <c r="M202" t="s">
        <v>99</v>
      </c>
      <c r="N202" s="3" t="s">
        <v>500</v>
      </c>
      <c r="O202" t="s">
        <v>101</v>
      </c>
      <c r="P202" s="8">
        <v>0</v>
      </c>
      <c r="Q202" s="8">
        <v>200</v>
      </c>
      <c r="R202" s="3" t="s">
        <v>102</v>
      </c>
      <c r="S202" s="3" t="s">
        <v>103</v>
      </c>
      <c r="T202" s="3" t="s">
        <v>118</v>
      </c>
      <c r="U202" s="3" t="s">
        <v>102</v>
      </c>
      <c r="V202" s="3" t="s">
        <v>103</v>
      </c>
      <c r="W202" s="3" t="s">
        <v>118</v>
      </c>
      <c r="X202" s="3" t="s">
        <v>500</v>
      </c>
      <c r="Y202" s="9">
        <v>46087</v>
      </c>
      <c r="Z202" s="9">
        <v>46090</v>
      </c>
      <c r="AA202" s="3">
        <v>195</v>
      </c>
      <c r="AB202" s="3">
        <v>200</v>
      </c>
      <c r="AC202" s="3">
        <v>0</v>
      </c>
      <c r="AD202" s="9">
        <v>46104</v>
      </c>
      <c r="AE202" s="8"/>
      <c r="AF202" s="3">
        <v>195</v>
      </c>
      <c r="AG202" s="5" t="s">
        <v>105</v>
      </c>
      <c r="AH202" s="3" t="s">
        <v>106</v>
      </c>
      <c r="AI202" s="4">
        <v>46118</v>
      </c>
      <c r="AJ202" s="7" t="s">
        <v>538</v>
      </c>
    </row>
    <row r="203" spans="1:36" x14ac:dyDescent="0.25">
      <c r="A203" s="3">
        <v>2026</v>
      </c>
      <c r="B203" s="4">
        <v>46023</v>
      </c>
      <c r="C203" s="4">
        <v>46112</v>
      </c>
      <c r="D203" t="s">
        <v>90</v>
      </c>
      <c r="E203" s="3" t="s">
        <v>169</v>
      </c>
      <c r="F203" s="3" t="s">
        <v>170</v>
      </c>
      <c r="G203" s="3" t="s">
        <v>170</v>
      </c>
      <c r="H203" s="3" t="s">
        <v>171</v>
      </c>
      <c r="I203" s="3" t="s">
        <v>198</v>
      </c>
      <c r="J203" s="3" t="s">
        <v>199</v>
      </c>
      <c r="K203" s="3" t="s">
        <v>200</v>
      </c>
      <c r="L203" t="s">
        <v>116</v>
      </c>
      <c r="M203" t="s">
        <v>99</v>
      </c>
      <c r="N203" s="3" t="s">
        <v>175</v>
      </c>
      <c r="O203" t="s">
        <v>101</v>
      </c>
      <c r="P203" s="8">
        <v>0</v>
      </c>
      <c r="Q203" s="8">
        <v>724</v>
      </c>
      <c r="R203" s="3" t="s">
        <v>102</v>
      </c>
      <c r="S203" s="3" t="s">
        <v>103</v>
      </c>
      <c r="T203" s="3" t="s">
        <v>103</v>
      </c>
      <c r="U203" s="3" t="s">
        <v>102</v>
      </c>
      <c r="V203" s="3" t="s">
        <v>103</v>
      </c>
      <c r="W203" s="3" t="s">
        <v>501</v>
      </c>
      <c r="X203" s="3" t="s">
        <v>175</v>
      </c>
      <c r="Y203" s="9">
        <v>46098</v>
      </c>
      <c r="Z203" s="9">
        <v>46101</v>
      </c>
      <c r="AA203" s="3">
        <v>196</v>
      </c>
      <c r="AB203" s="3">
        <v>724</v>
      </c>
      <c r="AC203" s="3">
        <v>0</v>
      </c>
      <c r="AD203" s="9">
        <v>46105</v>
      </c>
      <c r="AE203" s="13" t="str">
        <f>HYPERLINK("https://ieeg-my.sharepoint.com/:b:/g/personal/transparencia_ieeg_org_mx/IQBYVB0YmXSkRr8FClv51p5eAbg7mUG06qmDc7d3HAJM7Mc?e=b8T5dt")</f>
        <v>https://ieeg-my.sharepoint.com/:b:/g/personal/transparencia_ieeg_org_mx/IQBYVB0YmXSkRr8FClv51p5eAbg7mUG06qmDc7d3HAJM7Mc?e=b8T5dt</v>
      </c>
      <c r="AF203" s="3">
        <v>196</v>
      </c>
      <c r="AG203" s="5" t="s">
        <v>105</v>
      </c>
      <c r="AH203" s="3" t="s">
        <v>106</v>
      </c>
      <c r="AI203" s="4">
        <v>46118</v>
      </c>
      <c r="AJ203" s="7" t="s">
        <v>538</v>
      </c>
    </row>
    <row r="204" spans="1:36" x14ac:dyDescent="0.25">
      <c r="A204" s="3">
        <v>2026</v>
      </c>
      <c r="B204" s="4">
        <v>46023</v>
      </c>
      <c r="C204" s="4">
        <v>46112</v>
      </c>
      <c r="D204" t="s">
        <v>90</v>
      </c>
      <c r="E204" s="3" t="s">
        <v>169</v>
      </c>
      <c r="F204" s="3" t="s">
        <v>170</v>
      </c>
      <c r="G204" s="3" t="s">
        <v>170</v>
      </c>
      <c r="H204" s="3" t="s">
        <v>171</v>
      </c>
      <c r="I204" s="3" t="s">
        <v>198</v>
      </c>
      <c r="J204" s="3" t="s">
        <v>199</v>
      </c>
      <c r="K204" s="3" t="s">
        <v>200</v>
      </c>
      <c r="L204" t="s">
        <v>116</v>
      </c>
      <c r="M204" t="s">
        <v>99</v>
      </c>
      <c r="N204" s="3" t="s">
        <v>175</v>
      </c>
      <c r="O204" t="s">
        <v>101</v>
      </c>
      <c r="P204" s="8">
        <v>0</v>
      </c>
      <c r="Q204" s="8">
        <v>260</v>
      </c>
      <c r="R204" s="3" t="s">
        <v>102</v>
      </c>
      <c r="S204" s="3" t="s">
        <v>103</v>
      </c>
      <c r="T204" s="3" t="s">
        <v>103</v>
      </c>
      <c r="U204" s="3" t="s">
        <v>102</v>
      </c>
      <c r="V204" s="3" t="s">
        <v>103</v>
      </c>
      <c r="W204" s="3" t="s">
        <v>501</v>
      </c>
      <c r="X204" s="3" t="s">
        <v>175</v>
      </c>
      <c r="Y204" s="9">
        <v>46098</v>
      </c>
      <c r="Z204" s="9">
        <v>46101</v>
      </c>
      <c r="AA204" s="3">
        <v>197</v>
      </c>
      <c r="AB204" s="3">
        <v>260</v>
      </c>
      <c r="AC204" s="3">
        <v>0</v>
      </c>
      <c r="AD204" s="9">
        <v>46105</v>
      </c>
      <c r="AE204" s="3"/>
      <c r="AF204" s="3">
        <v>197</v>
      </c>
      <c r="AG204" s="5" t="s">
        <v>105</v>
      </c>
      <c r="AH204" s="3" t="s">
        <v>106</v>
      </c>
      <c r="AI204" s="4">
        <v>46118</v>
      </c>
      <c r="AJ204" s="7" t="s">
        <v>538</v>
      </c>
    </row>
    <row r="205" spans="1:36" x14ac:dyDescent="0.25">
      <c r="A205" s="3">
        <v>2026</v>
      </c>
      <c r="B205" s="4">
        <v>46023</v>
      </c>
      <c r="C205" s="4">
        <v>46112</v>
      </c>
      <c r="D205" t="s">
        <v>90</v>
      </c>
      <c r="E205" s="3" t="s">
        <v>107</v>
      </c>
      <c r="F205" s="3" t="s">
        <v>283</v>
      </c>
      <c r="G205" s="3" t="s">
        <v>284</v>
      </c>
      <c r="H205" s="3" t="s">
        <v>215</v>
      </c>
      <c r="I205" s="3" t="s">
        <v>285</v>
      </c>
      <c r="J205" s="3" t="s">
        <v>286</v>
      </c>
      <c r="K205" s="3" t="s">
        <v>146</v>
      </c>
      <c r="L205" t="s">
        <v>116</v>
      </c>
      <c r="M205" t="s">
        <v>99</v>
      </c>
      <c r="N205" s="3" t="s">
        <v>502</v>
      </c>
      <c r="O205" t="s">
        <v>101</v>
      </c>
      <c r="P205" s="8">
        <v>1</v>
      </c>
      <c r="Q205" s="10">
        <v>2619.1</v>
      </c>
      <c r="R205" s="3" t="s">
        <v>102</v>
      </c>
      <c r="S205" s="3" t="s">
        <v>103</v>
      </c>
      <c r="T205" s="3" t="s">
        <v>103</v>
      </c>
      <c r="U205" s="3" t="s">
        <v>102</v>
      </c>
      <c r="V205" s="3" t="s">
        <v>466</v>
      </c>
      <c r="W205" s="3" t="s">
        <v>466</v>
      </c>
      <c r="X205" s="3" t="s">
        <v>502</v>
      </c>
      <c r="Y205" s="9">
        <v>46102</v>
      </c>
      <c r="Z205" s="9">
        <v>46103</v>
      </c>
      <c r="AA205" s="3">
        <v>198</v>
      </c>
      <c r="AB205" s="11">
        <v>2619.1</v>
      </c>
      <c r="AC205" s="3">
        <v>0</v>
      </c>
      <c r="AD205" s="9">
        <v>46105</v>
      </c>
      <c r="AE205" s="13" t="str">
        <f>HYPERLINK("https://ieeg-my.sharepoint.com/:b:/g/personal/transparencia_ieeg_org_mx/IQDdrFntypA2Sqi6mXtBgyL6AaLb0nqPBsFPE15xuwYtgrE?e=LwA7Sg")</f>
        <v>https://ieeg-my.sharepoint.com/:b:/g/personal/transparencia_ieeg_org_mx/IQDdrFntypA2Sqi6mXtBgyL6AaLb0nqPBsFPE15xuwYtgrE?e=LwA7Sg</v>
      </c>
      <c r="AF205" s="3">
        <v>198</v>
      </c>
      <c r="AG205" s="5" t="s">
        <v>105</v>
      </c>
      <c r="AH205" s="3" t="s">
        <v>106</v>
      </c>
      <c r="AI205" s="4">
        <v>46118</v>
      </c>
      <c r="AJ205" s="7" t="s">
        <v>538</v>
      </c>
    </row>
    <row r="206" spans="1:36" x14ac:dyDescent="0.25">
      <c r="A206" s="3">
        <v>2026</v>
      </c>
      <c r="B206" s="4">
        <v>46023</v>
      </c>
      <c r="C206" s="4">
        <v>46112</v>
      </c>
      <c r="D206" t="s">
        <v>90</v>
      </c>
      <c r="E206" s="3" t="s">
        <v>169</v>
      </c>
      <c r="F206" s="3" t="s">
        <v>476</v>
      </c>
      <c r="G206" s="3" t="s">
        <v>477</v>
      </c>
      <c r="H206" s="3" t="s">
        <v>215</v>
      </c>
      <c r="I206" s="3" t="s">
        <v>478</v>
      </c>
      <c r="J206" s="3" t="s">
        <v>479</v>
      </c>
      <c r="K206" s="3" t="s">
        <v>480</v>
      </c>
      <c r="L206" t="s">
        <v>116</v>
      </c>
      <c r="M206" t="s">
        <v>99</v>
      </c>
      <c r="N206" s="3" t="s">
        <v>503</v>
      </c>
      <c r="O206" t="s">
        <v>101</v>
      </c>
      <c r="P206" s="8">
        <v>0</v>
      </c>
      <c r="Q206" s="8">
        <v>80</v>
      </c>
      <c r="R206" s="3" t="s">
        <v>102</v>
      </c>
      <c r="S206" s="3" t="s">
        <v>103</v>
      </c>
      <c r="T206" s="3" t="s">
        <v>103</v>
      </c>
      <c r="U206" s="3" t="s">
        <v>102</v>
      </c>
      <c r="V206" s="3" t="s">
        <v>103</v>
      </c>
      <c r="W206" s="3" t="s">
        <v>136</v>
      </c>
      <c r="X206" s="3" t="s">
        <v>503</v>
      </c>
      <c r="Y206" s="9">
        <v>46101</v>
      </c>
      <c r="Z206" s="9">
        <v>46101</v>
      </c>
      <c r="AA206" s="3">
        <v>199</v>
      </c>
      <c r="AB206" s="3">
        <v>80</v>
      </c>
      <c r="AC206" s="3">
        <v>0</v>
      </c>
      <c r="AD206" s="9">
        <v>46105</v>
      </c>
      <c r="AE206" s="3"/>
      <c r="AF206" s="3">
        <v>199</v>
      </c>
      <c r="AG206" s="5" t="s">
        <v>105</v>
      </c>
      <c r="AH206" s="3" t="s">
        <v>106</v>
      </c>
      <c r="AI206" s="4">
        <v>46118</v>
      </c>
      <c r="AJ206" s="7" t="s">
        <v>538</v>
      </c>
    </row>
    <row r="207" spans="1:36" x14ac:dyDescent="0.25">
      <c r="A207" s="3">
        <v>2026</v>
      </c>
      <c r="B207" s="4">
        <v>46023</v>
      </c>
      <c r="C207" s="4">
        <v>46112</v>
      </c>
      <c r="D207" t="s">
        <v>90</v>
      </c>
      <c r="E207" s="3" t="s">
        <v>169</v>
      </c>
      <c r="F207" s="3" t="s">
        <v>184</v>
      </c>
      <c r="G207" s="3" t="s">
        <v>184</v>
      </c>
      <c r="H207" s="3" t="s">
        <v>106</v>
      </c>
      <c r="I207" s="3" t="s">
        <v>188</v>
      </c>
      <c r="J207" s="3" t="s">
        <v>189</v>
      </c>
      <c r="K207" s="3" t="s">
        <v>152</v>
      </c>
      <c r="L207" t="s">
        <v>116</v>
      </c>
      <c r="M207" t="s">
        <v>99</v>
      </c>
      <c r="N207" s="3" t="s">
        <v>504</v>
      </c>
      <c r="O207" t="s">
        <v>101</v>
      </c>
      <c r="P207" s="8">
        <v>0</v>
      </c>
      <c r="Q207" s="8">
        <v>516</v>
      </c>
      <c r="R207" s="3" t="s">
        <v>102</v>
      </c>
      <c r="S207" s="3" t="s">
        <v>103</v>
      </c>
      <c r="T207" s="3" t="s">
        <v>103</v>
      </c>
      <c r="U207" s="3" t="s">
        <v>102</v>
      </c>
      <c r="V207" s="3" t="s">
        <v>103</v>
      </c>
      <c r="W207" s="3" t="s">
        <v>505</v>
      </c>
      <c r="X207" s="3" t="s">
        <v>504</v>
      </c>
      <c r="Y207" s="9">
        <v>46095</v>
      </c>
      <c r="Z207" s="9">
        <v>46096</v>
      </c>
      <c r="AA207" s="3">
        <v>200</v>
      </c>
      <c r="AB207" s="3">
        <v>516</v>
      </c>
      <c r="AC207" s="3">
        <v>0</v>
      </c>
      <c r="AD207" s="9">
        <v>46104</v>
      </c>
      <c r="AE207" s="13" t="str">
        <f>HYPERLINK("https://ieeg-my.sharepoint.com/:b:/g/personal/transparencia_ieeg_org_mx/IQDapAqRIWPpRoMa55Y-pMaBAdyd1CxXj79200wJxk6E9hU?e=eRrKLF")</f>
        <v>https://ieeg-my.sharepoint.com/:b:/g/personal/transparencia_ieeg_org_mx/IQDapAqRIWPpRoMa55Y-pMaBAdyd1CxXj79200wJxk6E9hU?e=eRrKLF</v>
      </c>
      <c r="AF207" s="3">
        <v>200</v>
      </c>
      <c r="AG207" s="5" t="s">
        <v>105</v>
      </c>
      <c r="AH207" s="3" t="s">
        <v>106</v>
      </c>
      <c r="AI207" s="4">
        <v>46118</v>
      </c>
      <c r="AJ207" s="7" t="s">
        <v>538</v>
      </c>
    </row>
    <row r="208" spans="1:36" x14ac:dyDescent="0.25">
      <c r="A208" s="3">
        <v>2026</v>
      </c>
      <c r="B208" s="4">
        <v>46023</v>
      </c>
      <c r="C208" s="4">
        <v>46112</v>
      </c>
      <c r="D208" t="s">
        <v>90</v>
      </c>
      <c r="E208" s="3" t="s">
        <v>169</v>
      </c>
      <c r="F208" s="3" t="s">
        <v>184</v>
      </c>
      <c r="G208" s="3" t="s">
        <v>184</v>
      </c>
      <c r="H208" s="3" t="s">
        <v>106</v>
      </c>
      <c r="I208" s="3" t="s">
        <v>188</v>
      </c>
      <c r="J208" s="3" t="s">
        <v>189</v>
      </c>
      <c r="K208" s="3" t="s">
        <v>152</v>
      </c>
      <c r="L208" t="s">
        <v>116</v>
      </c>
      <c r="M208" t="s">
        <v>99</v>
      </c>
      <c r="N208" s="3" t="s">
        <v>504</v>
      </c>
      <c r="O208" t="s">
        <v>101</v>
      </c>
      <c r="P208" s="8">
        <v>0</v>
      </c>
      <c r="Q208" s="8">
        <v>100</v>
      </c>
      <c r="R208" s="3" t="s">
        <v>102</v>
      </c>
      <c r="S208" s="3" t="s">
        <v>103</v>
      </c>
      <c r="T208" s="3" t="s">
        <v>103</v>
      </c>
      <c r="U208" s="3" t="s">
        <v>102</v>
      </c>
      <c r="V208" s="3" t="s">
        <v>103</v>
      </c>
      <c r="W208" s="3" t="s">
        <v>505</v>
      </c>
      <c r="X208" s="3" t="s">
        <v>504</v>
      </c>
      <c r="Y208" s="9">
        <v>46095</v>
      </c>
      <c r="Z208" s="9">
        <v>46095</v>
      </c>
      <c r="AA208" s="3">
        <v>201</v>
      </c>
      <c r="AB208" s="3">
        <v>100</v>
      </c>
      <c r="AC208" s="3">
        <v>0</v>
      </c>
      <c r="AD208" s="9">
        <v>46104</v>
      </c>
      <c r="AE208" s="3"/>
      <c r="AF208" s="3">
        <v>201</v>
      </c>
      <c r="AG208" s="5" t="s">
        <v>105</v>
      </c>
      <c r="AH208" s="3" t="s">
        <v>106</v>
      </c>
      <c r="AI208" s="4">
        <v>46118</v>
      </c>
      <c r="AJ208" s="7" t="s">
        <v>538</v>
      </c>
    </row>
    <row r="209" spans="1:36" x14ac:dyDescent="0.25">
      <c r="A209" s="3">
        <v>2026</v>
      </c>
      <c r="B209" s="4">
        <v>46023</v>
      </c>
      <c r="C209" s="4">
        <v>46112</v>
      </c>
      <c r="D209" t="s">
        <v>90</v>
      </c>
      <c r="E209" s="3" t="s">
        <v>169</v>
      </c>
      <c r="F209" s="3" t="s">
        <v>184</v>
      </c>
      <c r="G209" s="3" t="s">
        <v>184</v>
      </c>
      <c r="H209" s="3" t="s">
        <v>106</v>
      </c>
      <c r="I209" s="3" t="s">
        <v>419</v>
      </c>
      <c r="J209" s="3" t="s">
        <v>420</v>
      </c>
      <c r="K209" s="3" t="s">
        <v>96</v>
      </c>
      <c r="L209" t="s">
        <v>116</v>
      </c>
      <c r="M209" t="s">
        <v>99</v>
      </c>
      <c r="N209" s="3" t="s">
        <v>506</v>
      </c>
      <c r="O209" t="s">
        <v>101</v>
      </c>
      <c r="P209" s="8">
        <v>0</v>
      </c>
      <c r="Q209" s="8">
        <v>411</v>
      </c>
      <c r="R209" s="3" t="s">
        <v>102</v>
      </c>
      <c r="S209" s="3" t="s">
        <v>103</v>
      </c>
      <c r="T209" s="3" t="s">
        <v>103</v>
      </c>
      <c r="U209" s="3" t="s">
        <v>102</v>
      </c>
      <c r="V209" s="3" t="s">
        <v>466</v>
      </c>
      <c r="W209" s="3" t="s">
        <v>466</v>
      </c>
      <c r="X209" s="3" t="s">
        <v>506</v>
      </c>
      <c r="Y209" s="9">
        <v>46098</v>
      </c>
      <c r="Z209" s="9">
        <v>46099</v>
      </c>
      <c r="AA209" s="3">
        <v>202</v>
      </c>
      <c r="AB209" s="3">
        <v>411</v>
      </c>
      <c r="AC209" s="3">
        <v>0</v>
      </c>
      <c r="AD209" s="9">
        <v>46104</v>
      </c>
      <c r="AE209" s="13" t="str">
        <f>HYPERLINK("https://ieeg-my.sharepoint.com/:b:/g/personal/transparencia_ieeg_org_mx/IQBMGZ2GW_2JQqkuFjPCLvjkAefTmEWp8weRYNHpC7LcU1Q?e=LFjGrM")</f>
        <v>https://ieeg-my.sharepoint.com/:b:/g/personal/transparencia_ieeg_org_mx/IQBMGZ2GW_2JQqkuFjPCLvjkAefTmEWp8weRYNHpC7LcU1Q?e=LFjGrM</v>
      </c>
      <c r="AF209" s="3">
        <v>202</v>
      </c>
      <c r="AG209" s="5" t="s">
        <v>105</v>
      </c>
      <c r="AH209" s="3" t="s">
        <v>106</v>
      </c>
      <c r="AI209" s="4">
        <v>46118</v>
      </c>
      <c r="AJ209" s="7" t="s">
        <v>538</v>
      </c>
    </row>
    <row r="210" spans="1:36" x14ac:dyDescent="0.25">
      <c r="A210" s="3">
        <v>2026</v>
      </c>
      <c r="B210" s="4">
        <v>46023</v>
      </c>
      <c r="C210" s="4">
        <v>46112</v>
      </c>
      <c r="D210" t="s">
        <v>90</v>
      </c>
      <c r="E210" s="3" t="s">
        <v>91</v>
      </c>
      <c r="F210" s="3" t="s">
        <v>379</v>
      </c>
      <c r="G210" s="3" t="s">
        <v>380</v>
      </c>
      <c r="H210" s="3" t="s">
        <v>381</v>
      </c>
      <c r="I210" s="3" t="s">
        <v>382</v>
      </c>
      <c r="J210" s="3" t="s">
        <v>174</v>
      </c>
      <c r="K210" s="3" t="s">
        <v>270</v>
      </c>
      <c r="L210" t="s">
        <v>116</v>
      </c>
      <c r="M210" t="s">
        <v>99</v>
      </c>
      <c r="N210" s="3" t="s">
        <v>383</v>
      </c>
      <c r="O210" t="s">
        <v>101</v>
      </c>
      <c r="P210" s="8">
        <v>1</v>
      </c>
      <c r="Q210" s="8">
        <v>750</v>
      </c>
      <c r="R210" s="3" t="s">
        <v>102</v>
      </c>
      <c r="S210" s="3" t="s">
        <v>103</v>
      </c>
      <c r="T210" s="3" t="s">
        <v>103</v>
      </c>
      <c r="U210" s="3" t="s">
        <v>102</v>
      </c>
      <c r="V210" s="3" t="s">
        <v>103</v>
      </c>
      <c r="W210" s="3" t="s">
        <v>223</v>
      </c>
      <c r="X210" s="3" t="s">
        <v>383</v>
      </c>
      <c r="Y210" s="9">
        <v>46099</v>
      </c>
      <c r="Z210" s="9">
        <v>46099</v>
      </c>
      <c r="AA210" s="3">
        <v>203</v>
      </c>
      <c r="AB210" s="3">
        <v>750</v>
      </c>
      <c r="AC210" s="3">
        <v>0</v>
      </c>
      <c r="AD210" s="9">
        <v>46101</v>
      </c>
      <c r="AE210" s="13" t="str">
        <f>HYPERLINK("https://ieeg-my.sharepoint.com/:b:/g/personal/transparencia_ieeg_org_mx/IQCqeSzxC--WQKH3nP8Qko-uAW3vZA5yiNqYl8YnAU-MZJU?e=lmkrEs")</f>
        <v>https://ieeg-my.sharepoint.com/:b:/g/personal/transparencia_ieeg_org_mx/IQCqeSzxC--WQKH3nP8Qko-uAW3vZA5yiNqYl8YnAU-MZJU?e=lmkrEs</v>
      </c>
      <c r="AF210" s="3">
        <v>203</v>
      </c>
      <c r="AG210" s="5" t="s">
        <v>105</v>
      </c>
      <c r="AH210" s="3" t="s">
        <v>106</v>
      </c>
      <c r="AI210" s="4">
        <v>46118</v>
      </c>
      <c r="AJ210" s="7" t="s">
        <v>538</v>
      </c>
    </row>
    <row r="211" spans="1:36" x14ac:dyDescent="0.25">
      <c r="A211" s="3">
        <v>2026</v>
      </c>
      <c r="B211" s="4">
        <v>46023</v>
      </c>
      <c r="C211" s="4">
        <v>46112</v>
      </c>
      <c r="D211" t="s">
        <v>90</v>
      </c>
      <c r="E211" s="3" t="s">
        <v>107</v>
      </c>
      <c r="F211" s="3" t="s">
        <v>213</v>
      </c>
      <c r="G211" s="3" t="s">
        <v>214</v>
      </c>
      <c r="H211" s="3" t="s">
        <v>215</v>
      </c>
      <c r="I211" s="3" t="s">
        <v>263</v>
      </c>
      <c r="J211" s="3" t="s">
        <v>97</v>
      </c>
      <c r="K211" s="3" t="s">
        <v>264</v>
      </c>
      <c r="L211" t="s">
        <v>98</v>
      </c>
      <c r="M211" t="s">
        <v>99</v>
      </c>
      <c r="N211" s="3" t="s">
        <v>470</v>
      </c>
      <c r="O211" t="s">
        <v>101</v>
      </c>
      <c r="P211" s="8">
        <v>0</v>
      </c>
      <c r="Q211" s="10">
        <v>1637</v>
      </c>
      <c r="R211" s="3" t="s">
        <v>102</v>
      </c>
      <c r="S211" s="3" t="s">
        <v>103</v>
      </c>
      <c r="T211" s="3" t="s">
        <v>103</v>
      </c>
      <c r="U211" s="3" t="s">
        <v>102</v>
      </c>
      <c r="V211" s="3" t="s">
        <v>471</v>
      </c>
      <c r="W211" s="3" t="s">
        <v>414</v>
      </c>
      <c r="X211" s="3" t="s">
        <v>470</v>
      </c>
      <c r="Y211" s="9">
        <v>46093</v>
      </c>
      <c r="Z211" s="9">
        <v>46094</v>
      </c>
      <c r="AA211" s="3">
        <v>204</v>
      </c>
      <c r="AB211" s="11">
        <v>1637</v>
      </c>
      <c r="AC211" s="3">
        <v>0</v>
      </c>
      <c r="AD211" s="9">
        <v>46104</v>
      </c>
      <c r="AE211" s="13" t="str">
        <f>HYPERLINK("https://ieeg-my.sharepoint.com/:b:/g/personal/transparencia_ieeg_org_mx/IQCqQKAW3xj5QLrH9PmyXnDVAVwVa1b8JH3QSTU-8zhLOQE?e=DnJYpP")</f>
        <v>https://ieeg-my.sharepoint.com/:b:/g/personal/transparencia_ieeg_org_mx/IQCqQKAW3xj5QLrH9PmyXnDVAVwVa1b8JH3QSTU-8zhLOQE?e=DnJYpP</v>
      </c>
      <c r="AF211" s="3">
        <v>204</v>
      </c>
      <c r="AG211" s="5" t="s">
        <v>105</v>
      </c>
      <c r="AH211" s="3" t="s">
        <v>106</v>
      </c>
      <c r="AI211" s="4">
        <v>46118</v>
      </c>
      <c r="AJ211" s="7" t="s">
        <v>538</v>
      </c>
    </row>
    <row r="212" spans="1:36" x14ac:dyDescent="0.25">
      <c r="A212" s="3">
        <v>2026</v>
      </c>
      <c r="B212" s="4">
        <v>46023</v>
      </c>
      <c r="C212" s="4">
        <v>46112</v>
      </c>
      <c r="D212" t="s">
        <v>90</v>
      </c>
      <c r="E212" s="3" t="s">
        <v>107</v>
      </c>
      <c r="F212" s="3" t="s">
        <v>213</v>
      </c>
      <c r="G212" s="3" t="s">
        <v>214</v>
      </c>
      <c r="H212" s="3" t="s">
        <v>215</v>
      </c>
      <c r="I212" s="3" t="s">
        <v>263</v>
      </c>
      <c r="J212" s="3" t="s">
        <v>97</v>
      </c>
      <c r="K212" s="3" t="s">
        <v>264</v>
      </c>
      <c r="L212" t="s">
        <v>98</v>
      </c>
      <c r="M212" t="s">
        <v>99</v>
      </c>
      <c r="N212" s="3" t="s">
        <v>507</v>
      </c>
      <c r="O212" t="s">
        <v>101</v>
      </c>
      <c r="P212" s="8">
        <v>0</v>
      </c>
      <c r="Q212" s="8">
        <v>430.92</v>
      </c>
      <c r="R212" s="3" t="s">
        <v>102</v>
      </c>
      <c r="S212" s="3" t="s">
        <v>103</v>
      </c>
      <c r="T212" s="3" t="s">
        <v>103</v>
      </c>
      <c r="U212" s="3" t="s">
        <v>102</v>
      </c>
      <c r="V212" s="3" t="s">
        <v>471</v>
      </c>
      <c r="W212" s="3" t="s">
        <v>414</v>
      </c>
      <c r="X212" s="3" t="s">
        <v>507</v>
      </c>
      <c r="Y212" s="9">
        <v>46093</v>
      </c>
      <c r="Z212" s="9">
        <v>46094</v>
      </c>
      <c r="AA212" s="3">
        <v>205</v>
      </c>
      <c r="AB212" s="3">
        <v>430.92</v>
      </c>
      <c r="AC212" s="3">
        <v>0</v>
      </c>
      <c r="AD212" s="9">
        <v>46104</v>
      </c>
      <c r="AE212" s="3"/>
      <c r="AF212" s="3">
        <v>205</v>
      </c>
      <c r="AG212" s="5" t="s">
        <v>105</v>
      </c>
      <c r="AH212" s="3" t="s">
        <v>106</v>
      </c>
      <c r="AI212" s="4">
        <v>46118</v>
      </c>
      <c r="AJ212" s="7" t="s">
        <v>538</v>
      </c>
    </row>
    <row r="213" spans="1:36" x14ac:dyDescent="0.25">
      <c r="A213" s="3">
        <v>2026</v>
      </c>
      <c r="B213" s="4">
        <v>46023</v>
      </c>
      <c r="C213" s="4">
        <v>46112</v>
      </c>
      <c r="D213" t="s">
        <v>90</v>
      </c>
      <c r="E213" s="3" t="s">
        <v>91</v>
      </c>
      <c r="F213" s="3" t="s">
        <v>379</v>
      </c>
      <c r="G213" s="3" t="s">
        <v>380</v>
      </c>
      <c r="H213" s="3" t="s">
        <v>381</v>
      </c>
      <c r="I213" s="3" t="s">
        <v>382</v>
      </c>
      <c r="J213" s="3" t="s">
        <v>174</v>
      </c>
      <c r="K213" s="3" t="s">
        <v>270</v>
      </c>
      <c r="L213" t="s">
        <v>116</v>
      </c>
      <c r="M213" t="s">
        <v>99</v>
      </c>
      <c r="N213" s="3" t="s">
        <v>383</v>
      </c>
      <c r="O213" t="s">
        <v>101</v>
      </c>
      <c r="P213" s="8">
        <v>1</v>
      </c>
      <c r="Q213" s="8">
        <v>765.6</v>
      </c>
      <c r="R213" s="3" t="s">
        <v>102</v>
      </c>
      <c r="S213" s="3" t="s">
        <v>103</v>
      </c>
      <c r="T213" s="3" t="s">
        <v>103</v>
      </c>
      <c r="U213" s="3" t="s">
        <v>102</v>
      </c>
      <c r="V213" s="3" t="s">
        <v>103</v>
      </c>
      <c r="W213" s="3" t="s">
        <v>142</v>
      </c>
      <c r="X213" s="3" t="s">
        <v>383</v>
      </c>
      <c r="Y213" s="9">
        <v>46104</v>
      </c>
      <c r="Z213" s="9">
        <v>46104</v>
      </c>
      <c r="AA213" s="3">
        <v>206</v>
      </c>
      <c r="AB213" s="3">
        <v>765.6</v>
      </c>
      <c r="AC213" s="3">
        <v>0</v>
      </c>
      <c r="AD213" s="9">
        <v>46105</v>
      </c>
      <c r="AE213" s="13" t="str">
        <f>HYPERLINK("https://ieeg-my.sharepoint.com/:b:/g/personal/transparencia_ieeg_org_mx/IQA3Mh6O28nGQr94LIF8aophAexeq3yGWwhKc0YHF_p34NA?e=4sABi3")</f>
        <v>https://ieeg-my.sharepoint.com/:b:/g/personal/transparencia_ieeg_org_mx/IQA3Mh6O28nGQr94LIF8aophAexeq3yGWwhKc0YHF_p34NA?e=4sABi3</v>
      </c>
      <c r="AF213" s="3">
        <v>206</v>
      </c>
      <c r="AG213" s="5" t="s">
        <v>105</v>
      </c>
      <c r="AH213" s="3" t="s">
        <v>106</v>
      </c>
      <c r="AI213" s="4">
        <v>46118</v>
      </c>
      <c r="AJ213" s="7" t="s">
        <v>548</v>
      </c>
    </row>
    <row r="214" spans="1:36" x14ac:dyDescent="0.25">
      <c r="A214" s="3">
        <v>2026</v>
      </c>
      <c r="B214" s="4">
        <v>46023</v>
      </c>
      <c r="C214" s="4">
        <v>46112</v>
      </c>
      <c r="D214" t="s">
        <v>90</v>
      </c>
      <c r="E214" s="3" t="s">
        <v>107</v>
      </c>
      <c r="F214" s="3" t="s">
        <v>508</v>
      </c>
      <c r="G214" s="3" t="s">
        <v>109</v>
      </c>
      <c r="H214" s="3" t="s">
        <v>446</v>
      </c>
      <c r="I214" s="3" t="s">
        <v>447</v>
      </c>
      <c r="J214" s="3" t="s">
        <v>448</v>
      </c>
      <c r="K214" s="3" t="s">
        <v>260</v>
      </c>
      <c r="L214" t="s">
        <v>98</v>
      </c>
      <c r="M214" t="s">
        <v>99</v>
      </c>
      <c r="N214" s="3" t="s">
        <v>509</v>
      </c>
      <c r="O214" t="s">
        <v>101</v>
      </c>
      <c r="P214" s="3">
        <v>1</v>
      </c>
      <c r="Q214" s="3">
        <v>370</v>
      </c>
      <c r="R214" s="3" t="s">
        <v>102</v>
      </c>
      <c r="S214" s="3" t="s">
        <v>103</v>
      </c>
      <c r="T214" s="3" t="s">
        <v>103</v>
      </c>
      <c r="U214" s="3" t="s">
        <v>102</v>
      </c>
      <c r="V214" s="3" t="s">
        <v>103</v>
      </c>
      <c r="W214" s="3" t="s">
        <v>207</v>
      </c>
      <c r="X214" s="3" t="s">
        <v>509</v>
      </c>
      <c r="Y214" s="4">
        <v>46104</v>
      </c>
      <c r="Z214" s="4">
        <v>46104</v>
      </c>
      <c r="AA214" s="3">
        <v>207</v>
      </c>
      <c r="AB214" s="3">
        <v>370</v>
      </c>
      <c r="AC214" s="3">
        <v>0</v>
      </c>
      <c r="AD214" s="4">
        <v>46105</v>
      </c>
      <c r="AE214" s="13" t="str">
        <f>HYPERLINK("https://ieeg-my.sharepoint.com/:b:/g/personal/transparencia_ieeg_org_mx/IQDlWYPgMN61QY2KqfJtlcK_AS-Q616wsyp5UlnSm3a7wro?e=RbaHDK")</f>
        <v>https://ieeg-my.sharepoint.com/:b:/g/personal/transparencia_ieeg_org_mx/IQDlWYPgMN61QY2KqfJtlcK_AS-Q616wsyp5UlnSm3a7wro?e=RbaHDK</v>
      </c>
      <c r="AF214" s="3">
        <v>207</v>
      </c>
      <c r="AG214" s="5" t="s">
        <v>105</v>
      </c>
      <c r="AH214" s="3" t="s">
        <v>106</v>
      </c>
      <c r="AI214" s="4">
        <v>46118</v>
      </c>
      <c r="AJ214" s="7" t="s">
        <v>538</v>
      </c>
    </row>
    <row r="215" spans="1:36" x14ac:dyDescent="0.25">
      <c r="A215" s="3">
        <v>2026</v>
      </c>
      <c r="B215" s="4">
        <v>46023</v>
      </c>
      <c r="C215" s="4">
        <v>46112</v>
      </c>
      <c r="D215" t="s">
        <v>90</v>
      </c>
      <c r="E215" s="3" t="s">
        <v>91</v>
      </c>
      <c r="F215" s="3" t="s">
        <v>379</v>
      </c>
      <c r="G215" s="3" t="s">
        <v>380</v>
      </c>
      <c r="H215" s="3" t="s">
        <v>381</v>
      </c>
      <c r="I215" s="3" t="s">
        <v>463</v>
      </c>
      <c r="J215" s="3" t="s">
        <v>129</v>
      </c>
      <c r="K215" s="3" t="s">
        <v>387</v>
      </c>
      <c r="L215" t="s">
        <v>116</v>
      </c>
      <c r="M215" t="s">
        <v>99</v>
      </c>
      <c r="N215" s="3" t="s">
        <v>383</v>
      </c>
      <c r="O215" t="s">
        <v>101</v>
      </c>
      <c r="P215" s="8">
        <v>1</v>
      </c>
      <c r="Q215" s="8">
        <v>765.6</v>
      </c>
      <c r="R215" s="3" t="s">
        <v>102</v>
      </c>
      <c r="S215" s="3" t="s">
        <v>103</v>
      </c>
      <c r="T215" s="3" t="s">
        <v>103</v>
      </c>
      <c r="U215" s="3" t="s">
        <v>102</v>
      </c>
      <c r="V215" s="3" t="s">
        <v>103</v>
      </c>
      <c r="W215" s="3" t="s">
        <v>163</v>
      </c>
      <c r="X215" s="3" t="s">
        <v>383</v>
      </c>
      <c r="Y215" s="9">
        <v>46106</v>
      </c>
      <c r="Z215" s="9">
        <v>46106</v>
      </c>
      <c r="AA215" s="3">
        <v>208</v>
      </c>
      <c r="AB215" s="3">
        <v>765.6</v>
      </c>
      <c r="AC215" s="3">
        <v>0</v>
      </c>
      <c r="AD215" s="9">
        <v>46107</v>
      </c>
      <c r="AE215" s="13" t="str">
        <f>HYPERLINK("https://ieeg-my.sharepoint.com/:b:/g/personal/transparencia_ieeg_org_mx/IQBb02giVGroRbNj4DrKMRSTAcBMtsiiqAaw_Xmqp2zGofk?e=ifZdIB")</f>
        <v>https://ieeg-my.sharepoint.com/:b:/g/personal/transparencia_ieeg_org_mx/IQBb02giVGroRbNj4DrKMRSTAcBMtsiiqAaw_Xmqp2zGofk?e=ifZdIB</v>
      </c>
      <c r="AF215" s="3">
        <v>208</v>
      </c>
      <c r="AG215" s="5" t="s">
        <v>105</v>
      </c>
      <c r="AH215" s="3" t="s">
        <v>106</v>
      </c>
      <c r="AI215" s="4">
        <v>46118</v>
      </c>
      <c r="AJ215" s="7" t="s">
        <v>549</v>
      </c>
    </row>
    <row r="216" spans="1:36" x14ac:dyDescent="0.25">
      <c r="A216" s="3">
        <v>2026</v>
      </c>
      <c r="B216" s="4">
        <v>46023</v>
      </c>
      <c r="C216" s="4">
        <v>46112</v>
      </c>
      <c r="D216" t="s">
        <v>90</v>
      </c>
      <c r="E216" s="3" t="s">
        <v>91</v>
      </c>
      <c r="F216" s="3" t="s">
        <v>452</v>
      </c>
      <c r="G216" s="3" t="s">
        <v>380</v>
      </c>
      <c r="H216" s="3" t="s">
        <v>453</v>
      </c>
      <c r="I216" s="3" t="s">
        <v>454</v>
      </c>
      <c r="J216" s="3" t="s">
        <v>160</v>
      </c>
      <c r="K216" s="3" t="s">
        <v>455</v>
      </c>
      <c r="L216" t="s">
        <v>116</v>
      </c>
      <c r="M216" t="s">
        <v>99</v>
      </c>
      <c r="N216" s="3" t="s">
        <v>510</v>
      </c>
      <c r="O216" t="s">
        <v>101</v>
      </c>
      <c r="P216" s="8">
        <v>3</v>
      </c>
      <c r="Q216" s="10">
        <v>1520</v>
      </c>
      <c r="R216" s="3" t="s">
        <v>102</v>
      </c>
      <c r="S216" s="3" t="s">
        <v>103</v>
      </c>
      <c r="T216" s="3" t="s">
        <v>103</v>
      </c>
      <c r="U216" s="3" t="s">
        <v>102</v>
      </c>
      <c r="V216" s="3" t="s">
        <v>103</v>
      </c>
      <c r="W216" s="3" t="s">
        <v>467</v>
      </c>
      <c r="X216" s="3" t="s">
        <v>510</v>
      </c>
      <c r="Y216" s="9">
        <v>46100</v>
      </c>
      <c r="Z216" s="9">
        <v>46100</v>
      </c>
      <c r="AA216" s="3">
        <v>209</v>
      </c>
      <c r="AB216" s="11">
        <v>1520</v>
      </c>
      <c r="AC216" s="3">
        <v>0</v>
      </c>
      <c r="AD216" s="9">
        <v>46105</v>
      </c>
      <c r="AE216" s="13" t="str">
        <f>HYPERLINK("https://ieeg-my.sharepoint.com/:b:/g/personal/transparencia_ieeg_org_mx/IQDHqV9RmHLsTpZgIttbMdpBAfoztBp2xve9LHad7M-uHYs?e=MfRqV7")</f>
        <v>https://ieeg-my.sharepoint.com/:b:/g/personal/transparencia_ieeg_org_mx/IQDHqV9RmHLsTpZgIttbMdpBAfoztBp2xve9LHad7M-uHYs?e=MfRqV7</v>
      </c>
      <c r="AF216" s="3">
        <v>209</v>
      </c>
      <c r="AG216" s="5" t="s">
        <v>105</v>
      </c>
      <c r="AH216" s="3" t="s">
        <v>106</v>
      </c>
      <c r="AI216" s="4">
        <v>46118</v>
      </c>
      <c r="AJ216" s="7" t="s">
        <v>538</v>
      </c>
    </row>
    <row r="217" spans="1:36" x14ac:dyDescent="0.25">
      <c r="A217" s="3">
        <v>2026</v>
      </c>
      <c r="B217" s="4">
        <v>46023</v>
      </c>
      <c r="C217" s="4">
        <v>46112</v>
      </c>
      <c r="D217" t="s">
        <v>90</v>
      </c>
      <c r="E217" s="3" t="s">
        <v>169</v>
      </c>
      <c r="F217" s="3" t="s">
        <v>184</v>
      </c>
      <c r="G217" s="3" t="s">
        <v>184</v>
      </c>
      <c r="H217" s="3" t="s">
        <v>106</v>
      </c>
      <c r="I217" s="3" t="s">
        <v>416</v>
      </c>
      <c r="J217" s="3" t="s">
        <v>129</v>
      </c>
      <c r="K217" s="3" t="s">
        <v>97</v>
      </c>
      <c r="L217" t="s">
        <v>116</v>
      </c>
      <c r="M217" t="s">
        <v>99</v>
      </c>
      <c r="N217" s="3" t="s">
        <v>511</v>
      </c>
      <c r="O217" t="s">
        <v>101</v>
      </c>
      <c r="P217" s="8">
        <v>0</v>
      </c>
      <c r="Q217" s="10">
        <v>3939.02</v>
      </c>
      <c r="R217" s="3" t="s">
        <v>102</v>
      </c>
      <c r="S217" s="3" t="s">
        <v>103</v>
      </c>
      <c r="T217" s="3" t="s">
        <v>103</v>
      </c>
      <c r="U217" s="3" t="s">
        <v>102</v>
      </c>
      <c r="V217" s="3" t="s">
        <v>102</v>
      </c>
      <c r="W217" s="3" t="s">
        <v>102</v>
      </c>
      <c r="X217" s="3" t="s">
        <v>511</v>
      </c>
      <c r="Y217" s="9">
        <v>46086</v>
      </c>
      <c r="Z217" s="9">
        <v>46087</v>
      </c>
      <c r="AA217" s="3">
        <v>210</v>
      </c>
      <c r="AB217" s="11">
        <v>3999.02</v>
      </c>
      <c r="AC217" s="3">
        <v>0</v>
      </c>
      <c r="AD217" s="9">
        <v>46101</v>
      </c>
      <c r="AE217" s="13" t="str">
        <f>HYPERLINK("https://ieeg-my.sharepoint.com/:b:/g/personal/transparencia_ieeg_org_mx/IQDava3lYMdfRaoQhxFsKZUJAYsXRiAdjM3cTQ_Juh8ZK6Y?e=fp2CoE")</f>
        <v>https://ieeg-my.sharepoint.com/:b:/g/personal/transparencia_ieeg_org_mx/IQDava3lYMdfRaoQhxFsKZUJAYsXRiAdjM3cTQ_Juh8ZK6Y?e=fp2CoE</v>
      </c>
      <c r="AF217" s="3">
        <v>210</v>
      </c>
      <c r="AG217" s="5" t="s">
        <v>105</v>
      </c>
      <c r="AH217" s="3" t="s">
        <v>106</v>
      </c>
      <c r="AI217" s="4">
        <v>46118</v>
      </c>
      <c r="AJ217" s="7" t="s">
        <v>538</v>
      </c>
    </row>
    <row r="218" spans="1:36" x14ac:dyDescent="0.25">
      <c r="A218" s="3">
        <v>2026</v>
      </c>
      <c r="B218" s="4">
        <v>46023</v>
      </c>
      <c r="C218" s="4">
        <v>46112</v>
      </c>
      <c r="D218" t="s">
        <v>90</v>
      </c>
      <c r="E218" s="3" t="s">
        <v>169</v>
      </c>
      <c r="F218" s="3" t="s">
        <v>184</v>
      </c>
      <c r="G218" s="3" t="s">
        <v>184</v>
      </c>
      <c r="H218" s="3" t="s">
        <v>106</v>
      </c>
      <c r="I218" s="3" t="s">
        <v>416</v>
      </c>
      <c r="J218" s="3" t="s">
        <v>129</v>
      </c>
      <c r="K218" s="3" t="s">
        <v>97</v>
      </c>
      <c r="L218" t="s">
        <v>116</v>
      </c>
      <c r="M218" t="s">
        <v>99</v>
      </c>
      <c r="N218" s="3" t="s">
        <v>511</v>
      </c>
      <c r="O218" t="s">
        <v>101</v>
      </c>
      <c r="P218" s="8">
        <v>0</v>
      </c>
      <c r="Q218" s="8">
        <v>100</v>
      </c>
      <c r="R218" s="3" t="s">
        <v>102</v>
      </c>
      <c r="S218" s="3" t="s">
        <v>103</v>
      </c>
      <c r="T218" s="3" t="s">
        <v>103</v>
      </c>
      <c r="U218" s="3" t="s">
        <v>102</v>
      </c>
      <c r="V218" s="3" t="s">
        <v>102</v>
      </c>
      <c r="W218" s="3" t="s">
        <v>102</v>
      </c>
      <c r="X218" s="3" t="s">
        <v>511</v>
      </c>
      <c r="Y218" s="9">
        <v>46086</v>
      </c>
      <c r="Z218" s="9">
        <v>46087</v>
      </c>
      <c r="AA218" s="3">
        <v>211</v>
      </c>
      <c r="AB218" s="3">
        <v>100</v>
      </c>
      <c r="AC218" s="3">
        <v>0</v>
      </c>
      <c r="AD218" s="9">
        <v>46101</v>
      </c>
      <c r="AE218" s="8"/>
      <c r="AF218" s="3">
        <v>211</v>
      </c>
      <c r="AG218" s="5" t="s">
        <v>105</v>
      </c>
      <c r="AH218" s="3" t="s">
        <v>106</v>
      </c>
      <c r="AI218" s="4">
        <v>46118</v>
      </c>
      <c r="AJ218" s="7" t="s">
        <v>538</v>
      </c>
    </row>
    <row r="219" spans="1:36" x14ac:dyDescent="0.25">
      <c r="A219" s="3">
        <v>2026</v>
      </c>
      <c r="B219" s="4">
        <v>46023</v>
      </c>
      <c r="C219" s="4">
        <v>46112</v>
      </c>
      <c r="D219" t="s">
        <v>90</v>
      </c>
      <c r="E219" s="3" t="s">
        <v>169</v>
      </c>
      <c r="F219" s="3" t="s">
        <v>177</v>
      </c>
      <c r="G219" s="3" t="s">
        <v>178</v>
      </c>
      <c r="H219" s="3" t="s">
        <v>381</v>
      </c>
      <c r="I219" s="3" t="s">
        <v>512</v>
      </c>
      <c r="J219" s="3" t="s">
        <v>513</v>
      </c>
      <c r="K219" s="3" t="s">
        <v>436</v>
      </c>
      <c r="L219" t="s">
        <v>116</v>
      </c>
      <c r="M219" t="s">
        <v>99</v>
      </c>
      <c r="N219" s="3" t="s">
        <v>388</v>
      </c>
      <c r="O219" t="s">
        <v>101</v>
      </c>
      <c r="P219" s="8">
        <v>1</v>
      </c>
      <c r="Q219" s="8">
        <v>362</v>
      </c>
      <c r="R219" s="3" t="s">
        <v>102</v>
      </c>
      <c r="S219" s="3" t="s">
        <v>103</v>
      </c>
      <c r="T219" s="3" t="s">
        <v>103</v>
      </c>
      <c r="U219" s="3" t="s">
        <v>102</v>
      </c>
      <c r="V219" s="3" t="s">
        <v>103</v>
      </c>
      <c r="W219" s="3" t="s">
        <v>148</v>
      </c>
      <c r="X219" s="3" t="s">
        <v>388</v>
      </c>
      <c r="Y219" s="9">
        <v>46100</v>
      </c>
      <c r="Z219" s="9">
        <v>46100</v>
      </c>
      <c r="AA219" s="3">
        <v>212</v>
      </c>
      <c r="AB219" s="3">
        <v>362</v>
      </c>
      <c r="AC219" s="3">
        <v>0</v>
      </c>
      <c r="AD219" s="9">
        <v>46106</v>
      </c>
      <c r="AE219" s="13" t="str">
        <f>HYPERLINK("https://ieeg-my.sharepoint.com/:b:/g/personal/transparencia_ieeg_org_mx/IQBu-MC-fyzzQb8iY1NMOwQGAXVXveGI6vjMROPrJy_6WKE?e=lH8FcK")</f>
        <v>https://ieeg-my.sharepoint.com/:b:/g/personal/transparencia_ieeg_org_mx/IQBu-MC-fyzzQb8iY1NMOwQGAXVXveGI6vjMROPrJy_6WKE?e=lH8FcK</v>
      </c>
      <c r="AF219" s="3">
        <v>212</v>
      </c>
      <c r="AG219" s="5" t="s">
        <v>105</v>
      </c>
      <c r="AH219" s="3" t="s">
        <v>106</v>
      </c>
      <c r="AI219" s="4">
        <v>46118</v>
      </c>
      <c r="AJ219" s="7" t="s">
        <v>538</v>
      </c>
    </row>
  </sheetData>
  <mergeCells count="7">
    <mergeCell ref="A6:AJ6"/>
    <mergeCell ref="A2:C2"/>
    <mergeCell ref="D2:F2"/>
    <mergeCell ref="G2:I2"/>
    <mergeCell ref="A3:C3"/>
    <mergeCell ref="D3:F3"/>
    <mergeCell ref="G3:I3"/>
  </mergeCells>
  <dataValidations count="4">
    <dataValidation type="list" allowBlank="1" showErrorMessage="1" sqref="D8:D219" xr:uid="{40BC5153-2B90-4903-A897-3812C03082F3}">
      <formula1>Hidden_13</formula1>
    </dataValidation>
    <dataValidation type="list" allowBlank="1" showErrorMessage="1" sqref="L8:L219" xr:uid="{F9CAFA58-E47A-4E80-9509-3DDE4F9FE53D}">
      <formula1>Hidden_211</formula1>
    </dataValidation>
    <dataValidation type="list" allowBlank="1" showErrorMessage="1" sqref="M8:M219" xr:uid="{4E727A0B-4806-4955-BF43-7AF801704182}">
      <formula1>Hidden_312</formula1>
    </dataValidation>
    <dataValidation type="list" allowBlank="1" showErrorMessage="1" sqref="O8:O219" xr:uid="{A0277869-3EE0-4F3F-B994-A7E480A0EC6B}">
      <formula1>Hidden_414</formula1>
    </dataValidation>
  </dataValidations>
  <hyperlinks>
    <hyperlink ref="AG8" r:id="rId1" xr:uid="{64E1C916-0B63-4204-A703-5A98272BE535}"/>
    <hyperlink ref="AG37" r:id="rId2" xr:uid="{C9852C0A-1983-4D01-8E4C-137F9E6AB0D9}"/>
    <hyperlink ref="AG38" r:id="rId3" xr:uid="{8F3FB46D-9736-4B47-A02C-4A36C693020A}"/>
    <hyperlink ref="AG156" r:id="rId4" xr:uid="{257B598D-A57D-499E-99D2-341F86B2D381}"/>
    <hyperlink ref="AE14" r:id="rId5" display="(&quot;https://ieeg-my.sharepoint.com/:b:/g/personal/transparencia_ieeg_org_mx/IQAwP7kcm1Q3RYj1mmPTSA88AekLyRhTMxRuNbkzDP2T20s?e=CvEVrp&quot;)" xr:uid="{7D8008CF-3245-4268-831B-A8E77195D48E}"/>
    <hyperlink ref="AE9" r:id="rId6" display="https://ieeg-my.sharepoint.com/:b:/g/personal/transparencia_ieeg_org_mx/IQDgI5N8Ac51Spk4PZwYNkC1AZgFL_t8KXFnJrt41zL0KNA?e=liKI6t" xr:uid="{88862230-233A-440F-AD29-0B9C89A7205E}"/>
    <hyperlink ref="AE10" r:id="rId7" display="(&quot;https://ieeg-my.sharepoint.com/:b:/g/personal/transparencia_ieeg_org_mx/IQC_chGxQpL8RJZPrMuT1wpEAWsyIXvgfAH1eNBgrNJH3Zw?e=pNz8ZQ&quot;)" xr:uid="{7021686E-8143-4688-954E-DB1A477B0EF3}"/>
    <hyperlink ref="AE11" r:id="rId8" display="(&quot;https://ieeg-my.sharepoint.com/:b:/g/personal/transparencia_ieeg_org_mx/IQDV7OlyON0KRpF-lF8-DsDhAZqP4SE3IlRtW8iagRN3RIg?e=M0UCxq&quot;)" xr:uid="{D074A0CE-7116-48BD-A929-F55A54A14E43}"/>
    <hyperlink ref="AE18" r:id="rId9" display="(&quot;https://ieeg-my.sharepoint.com/:b:/g/personal/transparencia_ieeg_org_mx/IQAikXB7CQ9ZSquOYECGexKQAQrQo0LDrXyjxN1PBgygdUA?e=EhOwZG&quot;)" xr:uid="{7D7CE710-D6A2-44A1-99FC-17D75D54BF48}"/>
    <hyperlink ref="AE20" r:id="rId10" display="(&quot;https://ieeg-my.sharepoint.com/:b:/g/personal/transparencia_ieeg_org_mx/IQC0MG4U4Al5QpTslLD1ehuwAdY2G6v13W2SXgGpV9IRASk?e=lc8DaV&quot;)" xr:uid="{15C6089C-9E84-4CA6-912A-F6BC88CB855B}"/>
    <hyperlink ref="AE22" r:id="rId11" display="(&quot;https://ieeg-my.sharepoint.com/:b:/g/personal/transparencia_ieeg_org_mx/IQDhj8326C5OQaPT__JFJXU2AeQ9-7TYzYsn2IqldrTCm_0?e=Oo5llU&quot;)" xr:uid="{8637FF84-1E82-4B01-B4F2-0486F91BA75A}"/>
    <hyperlink ref="AE23" r:id="rId12" display="(&quot;https://ieeg-my.sharepoint.com/:b:/g/personal/transparencia_ieeg_org_mx/IQDvke1mGcC6R5_G67PdKlwyAbhHM7OoGdOH9JYbJhkvrk8?e=Q42OdV&quot;)" xr:uid="{A4ABF51A-C193-4650-B700-89002F551FE8}"/>
    <hyperlink ref="AE30" r:id="rId13" display="(&quot;https://ieeg-my.sharepoint.com/:b:/g/personal/transparencia_ieeg_org_mx/IQBVax0oJgvTSI_UtDRFHP1OAQU6lF6av45adPJk1Sh6JyI?e=wQYT1P&quot;)" xr:uid="{C6179F45-4353-4B30-94CE-51DFDDCECB53}"/>
    <hyperlink ref="AE31" r:id="rId14" display="(&quot;https://ieeg-my.sharepoint.com/:b:/g/personal/transparencia_ieeg_org_mx/IQAuPxRWJjLaSraC1e_gp_DrAVV_NUUpSaPeimsB7hs2XYQ?e=DBge18&quot;)" xr:uid="{7FA869F4-191F-41A7-94EF-76CA8AEB2A7A}"/>
    <hyperlink ref="AE32" r:id="rId15" display="(&quot;https://ieeg-my.sharepoint.com/:b:/g/personal/transparencia_ieeg_org_mx/IQA4D12n-OyLQ7Mae2z5ymJwAbs_C1d9otlVVDrn9tLhBIo?e=bYkWjs&quot;)" xr:uid="{4E68DE72-4036-4762-9400-66B3C20DA22B}"/>
    <hyperlink ref="AE33" r:id="rId16" display="(&quot;https://ieeg-my.sharepoint.com/:b:/g/personal/transparencia_ieeg_org_mx/IQCm5H4e_OWwSZBj64cK-zG8Ab6FovZf8Sfs60er4A7pnlE?e=ai6sYJ&quot;)" xr:uid="{87E35FB0-A6DB-45A5-B627-D65A94550BFC}"/>
    <hyperlink ref="AE34" r:id="rId17" display="(&quot;https://ieeg-my.sharepoint.com/:b:/g/personal/transparencia_ieeg_org_mx/IQBkGpmAEXubS4IH-PiNmNeWAX10p4-DLS0o4N7s0714580?e=tLDi71&quot;)" xr:uid="{2547D7AA-14C3-4E9C-B261-0F4A4ADAF0B1}"/>
    <hyperlink ref="AE35" r:id="rId18" display="(&quot;https://ieeg-my.sharepoint.com/:b:/g/personal/transparencia_ieeg_org_mx/IQAd8Njn5VmLRovU8gkXtZJSAQRuVW1qUde1rUAMkvrDLXs?e=oXL56k&quot;)" xr:uid="{B3159058-F45C-41E2-A209-9340D7A5BE43}"/>
    <hyperlink ref="AE36" r:id="rId19" display="(&quot;https://ieeg-my.sharepoint.com/:b:/g/personal/transparencia_ieeg_org_mx/IQCED7UUoUq8Soaezlvu_xm4Abs7EPaB7yp5Y1LTj6f64bY?e=ZYPu1w&quot;)" xr:uid="{88D67250-0264-49E8-86A7-EAD57BC49909}"/>
    <hyperlink ref="AE38" r:id="rId20" display="(&quot;https://ieeg-my.sharepoint.com/:b:/g/personal/transparencia_ieeg_org_mx/IQDwK_h7FmXmTb_EwQfVAfd9ATmxF_nkUBHiQNW1l4si4so?e=E5y4Db&quot;)" xr:uid="{5BE12922-E2DB-47E4-881D-39A0C94DC151}"/>
    <hyperlink ref="AE45" r:id="rId21" display="(&quot;https://ieeg-my.sharepoint.com/:b:/g/personal/transparencia_ieeg_org_mx/IQDP-n1s0JODTpaSO5V5mTXDAQ-dGU9NoOqT_8meFGI5Li4?e=ZxBvQ9&quot;)" xr:uid="{AA7D4483-1AC6-4D48-8599-95CECC199004}"/>
    <hyperlink ref="AE46" r:id="rId22" display="(&quot;https://ieeg-my.sharepoint.com/:b:/g/personal/transparencia_ieeg_org_mx/IQDTPvOHvU8_Q5y8dQEDwJ8NARLRM1k0cn167Cz0FCMAFEY?e=b4XyXt&quot;)" xr:uid="{E98EF280-D93A-4C69-9937-576EC4FA59E4}"/>
    <hyperlink ref="AE47" r:id="rId23" display="(&quot;https://ieeg-my.sharepoint.com/:b:/g/personal/transparencia_ieeg_org_mx/IQAyCv2N3GhcR4ivid_JovGtAUCPaePjo88G79LqazitlHQ?e=H7g5q8&quot;)" xr:uid="{FE208435-4F84-4796-91D2-ED4097C2C2CD}"/>
    <hyperlink ref="AE48" r:id="rId24" display="(&quot;https://ieeg-my.sharepoint.com/:b:/g/personal/transparencia_ieeg_org_mx/IQAXoIU0g_exQK2PmJcZEhN5AZWB9ytEFqtB0ixDgNj0lec?e=NPP5zx&quot;)" xr:uid="{3E4C0F07-554E-4D04-83AD-3F2EB817E6FB}"/>
    <hyperlink ref="AE49" r:id="rId25" display="https://ieeg-my.sharepoint.com/:b:/g/personal/transparencia_ieeg_org_mx/IQDeorTqu3r0SaK9W6DX9dX7AVWS0HUqpYZyD4lzpdeTRCg?e=Cudmbt" xr:uid="{3AAC5BDA-D52F-487E-9235-665C7F1756E9}"/>
    <hyperlink ref="AE50" r:id="rId26" display="https://ieeg-my.sharepoint.com/:b:/g/personal/transparencia_ieeg_org_mx/IQBEb8BN106uRLqYK-4EeM_ZARJU-XkawRlLPUVGvkX4fSw?e=4f0Zma" xr:uid="{83A38994-025E-45D2-9525-624212E5F76E}"/>
    <hyperlink ref="AE51" r:id="rId27" display="https://ieeg-my.sharepoint.com/:b:/g/personal/transparencia_ieeg_org_mx/IQA629XL35r1SpcN9K7zQRDHAWCaURB7wOzCTP3dwxD2l6Q?e=am2vuD" xr:uid="{82BE450A-A2E5-4871-A517-31EA9FF0C9EE}"/>
    <hyperlink ref="AE52" r:id="rId28" display="https://ieeg-my.sharepoint.com/:b:/g/personal/transparencia_ieeg_org_mx/IQAiHBLazNZUSI9g3At5nlT4AcvoB_D5W3tSkvYBvT3apaA?e=CmanOg" xr:uid="{34F164A5-FBFD-4771-8ECD-6D50B3198C83}"/>
    <hyperlink ref="AE53" r:id="rId29" display="https://ieeg-my.sharepoint.com/:b:/g/personal/transparencia_ieeg_org_mx/IQCtCRivqjOsR73ycyG2FAKFAaBTcYXeUhITGhJ55BzeTwo?e=fpiJK7" xr:uid="{4F66D4C1-456A-4474-928D-46E63584E8FF}"/>
    <hyperlink ref="AE56" r:id="rId30" display="https://ieeg-my.sharepoint.com/:b:/g/personal/transparencia_ieeg_org_mx/IQC-tX5MGEmZSYnimZSsMTuNAZbaPIYspswz7I7AEHF5ke4?e=wd15pn" xr:uid="{1ACF7911-1C69-4944-A9CE-CA55D0E8BC9C}"/>
    <hyperlink ref="AE57" r:id="rId31" display="https://ieeg-my.sharepoint.com/:b:/g/personal/transparencia_ieeg_org_mx/IQCywM3jP3fgR4w0PIAiwcBsAbSzvp0g3xaxaj1KS9HuxB8?e=tgW0fE" xr:uid="{2B072C49-8714-4F6F-A279-2574D6A75708}"/>
    <hyperlink ref="AE62" r:id="rId32" display="https://ieeg-my.sharepoint.com/:b:/g/personal/transparencia_ieeg_org_mx/IQALSDdtVbJqRZ0NZtSkaV9wAV7QFBLH1TnJoUYCwsTzWCY?e=g6qv9j" xr:uid="{F654D431-37C3-4D05-AD37-070BB4EEC9B1}"/>
    <hyperlink ref="AE63" r:id="rId33" display="https://ieeg-my.sharepoint.com/:b:/g/personal/transparencia_ieeg_org_mx/IQBrL0miQJ11TLEERY290PwjATCIS-i8qCEz-RrP2X23fQQ?e=t8jBvl" xr:uid="{4D454F0E-43F5-4F43-B75C-562480F41E16}"/>
    <hyperlink ref="AE65" r:id="rId34" display="https://ieeg-my.sharepoint.com/:b:/g/personal/transparencia_ieeg_org_mx/IQDD729f4TnqT66Ec5ospReWAXTNWt7UEy2edqWuWEIB8Uc?e=Qyjgnh" xr:uid="{6271851F-9AE7-43FA-8205-1FBAD9BDE848}"/>
    <hyperlink ref="AE66" r:id="rId35" display="https://ieeg-my.sharepoint.com/:b:/g/personal/transparencia_ieeg_org_mx/IQBkH-TrLgZoQ6IqlbLPxUFdASbpAnJUwqfFSFKpcZtHoIg?e=apyBLa" xr:uid="{0D0B3A2C-01B0-48E2-B183-F8F44FB0FF1D}"/>
    <hyperlink ref="AE67" r:id="rId36" display="https://ieeg-my.sharepoint.com/:b:/g/personal/transparencia_ieeg_org_mx/IQBZBeNMBeniSpqSYxwhMYodAbDy2ctolFsGs8rUkWBBIjs?e=XK8vKc" xr:uid="{1936AA97-4503-487A-95D5-89B92636ED5B}"/>
    <hyperlink ref="AE68" r:id="rId37" display="https://ieeg-my.sharepoint.com/:b:/g/personal/transparencia_ieeg_org_mx/IQBCq973icPYT4BqwvPLNbdzAW1b_86wEX635ldxJUfRU3I?e=dVNKyI" xr:uid="{81DFF350-E2CE-4874-A8AA-E46E181C017C}"/>
    <hyperlink ref="AE69" r:id="rId38" display="https://ieeg-my.sharepoint.com/:b:/g/personal/transparencia_ieeg_org_mx/IQAi5bmrGL1rTr7iXYXMCRGvAdSmIS9fKuTh7xN5O_ObFqs?e=MkRmAx" xr:uid="{83898DF3-9170-457A-9B50-D375182A5A04}"/>
    <hyperlink ref="AE76" r:id="rId39" display="https://ieeg-my.sharepoint.com/:b:/g/personal/transparencia_ieeg_org_mx/IQDBv_w8Ec55RYBKeoQbCliQAb1qQSy0t_9VuXBwC_XVnSw?e=g7uURc" xr:uid="{41DD7592-4F0D-4E85-8BBB-E8AA0D00DA8E}"/>
    <hyperlink ref="AE77" r:id="rId40" display="https://ieeg-my.sharepoint.com/:b:/g/personal/transparencia_ieeg_org_mx/IQDzRzbVaJqNQajT35FTVnSVASckXH_XBzLygE-uk9k3pJk?e=Qgqu7v" xr:uid="{8DAA6CC2-DD2F-4ED6-9F41-556E3DF7B8C7}"/>
    <hyperlink ref="AE78" r:id="rId41" display="https://ieeg-my.sharepoint.com/:b:/g/personal/transparencia_ieeg_org_mx/IQDzlwSkvsT1SICY69--0MhoAcqZIIbPuQcR3nkx23Yqchk?e=wABHwi" xr:uid="{20764F40-F9F7-47A8-803E-F2307DCD35BC}"/>
    <hyperlink ref="AE79" r:id="rId42" display="https://ieeg-my.sharepoint.com/:b:/g/personal/transparencia_ieeg_org_mx/IQDV5diFvaT_SKWfZQqR0qDWAVzH7LRk4JHTtPqLdiTAMqQ?e=m6Wmog" xr:uid="{249D8CFF-BD77-456D-B6C3-C48C577DA107}"/>
    <hyperlink ref="AE80" r:id="rId43" display="https://ieeg-my.sharepoint.com/:b:/g/personal/transparencia_ieeg_org_mx/IQAqQNXikswYR42nqbrOc_I1AW9SLBavlPb4iukC-i3A7bc?e=uAqQFe" xr:uid="{EAF897E5-5483-43E0-881F-A8E1212280C9}"/>
    <hyperlink ref="AE81" r:id="rId44" display="(&quot;https://ieeg-my.sharepoint.com/:b:/g/personal/transparencia_ieeg_org_mx/IQBNyAc7fQ9wTJQjvY9vucCMAc0GZDS1G0YPJfzC51kwI3U?e=zKNFM3" xr:uid="{1B015923-341A-430E-90B2-DE0EF0478E9A}"/>
    <hyperlink ref="AE82" r:id="rId45" display="https://ieeg-my.sharepoint.com/:b:/g/personal/transparencia_ieeg_org_mx/IQAs2sd82agGSrBcaMX1JrRfARksZvZyqsW2B1Rr7kSIGKQ?e=eXKpNw" xr:uid="{1F894333-CAB8-4D5C-8D03-39AD21F4EB92}"/>
    <hyperlink ref="AE83" r:id="rId46" display="https://ieeg-my.sharepoint.com/:b:/g/personal/transparencia_ieeg_org_mx/IQAKd1rEpu0dQLxIoc0VZv5UARSFOYacPp79TDvY1IFsQyA?e=1mcPX7" xr:uid="{A2152826-EB42-46B8-B0C3-70610A54E92A}"/>
    <hyperlink ref="AE84" r:id="rId47" display="https://ieeg-my.sharepoint.com/:b:/g/personal/transparencia_ieeg_org_mx/IQBMnsVX9lWqS5_lEeYlfM1IAdOaL3ql2hN9J3GsxdfIzpw?e=9x4Q1y" xr:uid="{4C2A1ABD-BC29-40BC-937C-ED18ED861FB4}"/>
    <hyperlink ref="AE85" r:id="rId48" display="https://ieeg-my.sharepoint.com/:b:/g/personal/transparencia_ieeg_org_mx/IQC1k7DBclqJTb9IXRjenXpTAR6Gnbzw6fbXJ9mlHb270Iw?e=LSrr1Z" xr:uid="{45017595-C820-40FF-B735-07A13D65BD91}"/>
    <hyperlink ref="AE86" r:id="rId49" display="https://ieeg-my.sharepoint.com/:b:/g/personal/transparencia_ieeg_org_mx/IQA1ndX0PbIbRbGbm2BrGRfDAYOYvRHrQMtPsP6VF5Tjfog?e=zj8xFe" xr:uid="{9B19637C-B9A6-485B-942B-A31AC7963CDD}"/>
    <hyperlink ref="AE89" r:id="rId50" display="https://ieeg-my.sharepoint.com/:b:/g/personal/transparencia_ieeg_org_mx/IQDsbI237d-dRqr5Oigu2qP-AcDeS8EGIVGCWYfFvLQD7FQ?e=IDKT1r" xr:uid="{ED31CF48-2160-4DBB-9B84-7ADB47A1E07E}"/>
    <hyperlink ref="AE90" r:id="rId51" display="https://ieeg-my.sharepoint.com/:b:/g/personal/transparencia_ieeg_org_mx/IQB4kOmLlutGTI_mwL7dvS4OAZ0CgmE6D3D1DIwUE-iiww4?e=5h1ij4" xr:uid="{3989D8BE-8AAD-4AC7-8DD4-3D2B37547EB9}"/>
    <hyperlink ref="AE91" r:id="rId52" display="https://ieeg-my.sharepoint.com/:b:/g/personal/transparencia_ieeg_org_mx/IQA0zQ-QXu5XR62tDFtfaAqzAQ7ye-F9A8bcdqqAS6iBhck?e=Hyderq" xr:uid="{FD72014B-96D3-4A9F-A393-1E0CF27790C3}"/>
    <hyperlink ref="AE92" r:id="rId53" display="https://ieeg-my.sharepoint.com/:b:/g/personal/transparencia_ieeg_org_mx/IQA4O4gf0ZiSQ4actdOXtHsWAWcoRKS7-7XZk8g5huGunAQ?e=E334EF" xr:uid="{38796CA3-2399-4739-808C-1EEF5166B680}"/>
    <hyperlink ref="AE93" r:id="rId54" display="(&quot;https://ieeg-my.sharepoint.com/:b:/g/personal/transparencia_ieeg_org_mx/IQDPhxQ-huhkRJQfGP33ZRnSAbw2oRNrzaZYSpPOe4DpCWk?e=lu9E4j&quot;)" xr:uid="{BF39C448-200F-4035-8500-CD443EB30D8D}"/>
    <hyperlink ref="AE94" r:id="rId55" display="https://ieeg-my.sharepoint.com/:b:/g/personal/transparencia_ieeg_org_mx/IQA5AJUrVXqcQbAfr4Sgqhj6AVnTyDTFucElYaLiYjUYE7A?e=sCeD4e" xr:uid="{E0AE60C8-5523-4A8F-A970-87E96FC37344}"/>
    <hyperlink ref="AE95" r:id="rId56" display="https://ieeg-my.sharepoint.com/:b:/g/personal/transparencia_ieeg_org_mx/IQAF1gx400z-TYHxjjCbDCRjAeZUZHOVEEMzyl3-3qKADsI?e=BGkjG8" xr:uid="{3E19BFCE-0F4B-4649-A6FA-77DA6678760E}"/>
    <hyperlink ref="AE99" r:id="rId57" display="https://ieeg-my.sharepoint.com/:b:/g/personal/transparencia_ieeg_org_mx/IQDKnScYJpvNS7Ws3QYsn8vZAbPQz1bH6ZuCmYvj9YAclVo?e=wVYd4h" xr:uid="{EAC84EC2-D0D5-4946-B29F-DFD25F4D0BCC}"/>
    <hyperlink ref="AE103" r:id="rId58" display="https://ieeg-my.sharepoint.com/:b:/g/personal/transparencia_ieeg_org_mx/IQB5RdF7y_bARImI3eLb-n3JASeO16qw9GgfBybXRNdWdNs?e=ko5Ics" xr:uid="{A2A29276-4686-4013-A0BF-5E018D55BBFC}"/>
    <hyperlink ref="AE105" r:id="rId59" display="https://ieeg-my.sharepoint.com/:b:/g/personal/transparencia_ieeg_org_mx/IQDmMo3hWBw8QYErUa8l7_wKAbWHTgQ4-GuHXgOF_ZIF_jg?e=qnfOTU" xr:uid="{45A231D1-2D23-4DE6-8030-3C5C278A1DD3}"/>
    <hyperlink ref="AE109" r:id="rId60" display="https://ieeg-my.sharepoint.com/:b:/g/personal/transparencia_ieeg_org_mx/IQBVIOfHJuZkR7M5WXTsyNtUAd9pjKJBO29BIPEct2334gg?e=aTcGzM" xr:uid="{4466B1FD-D97A-4A20-B37D-6C2ACFF22C8B}"/>
    <hyperlink ref="AE110" r:id="rId61" display="https://ieeg-my.sharepoint.com/:b:/g/personal/transparencia_ieeg_org_mx/IQCdrSIFtqHdQLfW6krxnmBmAVHY_Fm0xZElB_2379rAC9g?e=OVYrU9" xr:uid="{990EF5FF-4C33-4E4E-B061-11A765B9E236}"/>
    <hyperlink ref="AE112" r:id="rId62" display="https://ieeg-my.sharepoint.com/:b:/g/personal/transparencia_ieeg_org_mx/IQDxHegaHewWQL45pJPF9XVCAX-MvLBmthf7f2ya23gltyc?e=jJZLSf" xr:uid="{62093C22-7742-4D48-B943-D6F90CFADF3D}"/>
    <hyperlink ref="AE113" r:id="rId63" display="https://ieeg-my.sharepoint.com/:b:/g/personal/transparencia_ieeg_org_mx/IQAUDUIR3YAPQ4Su4sEaRJpSAasYbMiV6VDs9C8MUl07Tuc?e=zxHtJw" xr:uid="{44964864-7359-4FDB-80DC-646177F41C48}"/>
    <hyperlink ref="AE114" r:id="rId64" display="https://ieeg-my.sharepoint.com/:b:/g/personal/transparencia_ieeg_org_mx/IQAL9pbM5f3VS5cAcLX94e-uAV2EKFbQX_iYwg7i3hfS7Jc?e=83HWlj" xr:uid="{B897DF9C-10A8-4C21-93C2-7F86B38B87D6}"/>
    <hyperlink ref="AE119" r:id="rId65" display="https://ieeg-my.sharepoint.com/:b:/g/personal/transparencia_ieeg_org_mx/IQC7T6hnBWByS7j_JSFLZTTUAeyOr3XR6LUhojfGDPU3HxA?e=tCGZNq" xr:uid="{B690932A-F349-4461-9C78-6435798A8CCF}"/>
    <hyperlink ref="AE120" r:id="rId66" display="https://ieeg-my.sharepoint.com/:b:/g/personal/transparencia_ieeg_org_mx/IQD9VyXJlMGHR65UZANT7IytAZ-i3Rvoc1Da2cwL7b1vUuQ?e=ueP7U9" xr:uid="{E1F9BD21-8CB6-4213-B452-5086D59DA64E}"/>
    <hyperlink ref="AE121" r:id="rId67" display="https://ieeg-my.sharepoint.com/:b:/g/personal/transparencia_ieeg_org_mx/IQAZ-qACxsi6SpfLozSOlrYtARKnmlzQwy_UQc7vDFqJots?e=pnOtUV" xr:uid="{032A1278-5F17-4420-9E21-14B9230B5376}"/>
    <hyperlink ref="AE122" r:id="rId68" display="https://ieeg-my.sharepoint.com/:b:/g/personal/transparencia_ieeg_org_mx/IQD5VAagQg4GSKjL-atSsYp-AQFSrcP21M8_OH3di6b-MBM?e=bCZfMu" xr:uid="{036ABF03-AD4F-4E99-A3D4-AB51D760A5CC}"/>
    <hyperlink ref="AE126" r:id="rId69" display="https://ieeg-my.sharepoint.com/:b:/g/personal/transparencia_ieeg_org_mx/IQCaDeNCzqgIQpNaL4mCuuQMAY-hubnb2ukgyTlc2D-CrzY?e=tfUR8g" xr:uid="{5BE97362-BAEF-4BBA-86B7-0C1D4C4CD171}"/>
    <hyperlink ref="AE127" r:id="rId70" display="https://ieeg-my.sharepoint.com/:b:/g/personal/transparencia_ieeg_org_mx/IQDg2cxFvae-Qoyo5IRSsXHoAbvbuIlNL823o_umWpgNAN8?e=YZzYUA" xr:uid="{980D5907-17AF-4DB8-B944-6F658DD58BE1}"/>
    <hyperlink ref="AE128" r:id="rId71" display="https://ieeg-my.sharepoint.com/:b:/g/personal/transparencia_ieeg_org_mx/IQCJ3obp9t1_R5hGreKYkDCBAW8vFdWPL2YRYT_u-PJet9Q?e=Ws46sT" xr:uid="{CADBB6AD-2DFE-43C7-82FD-D2AF93E89279}"/>
    <hyperlink ref="AE129" r:id="rId72" display="https://ieeg-my.sharepoint.com/:b:/g/personal/transparencia_ieeg_org_mx/IQBnHzPFz3-GSZnydMMR7plNAd4izIsjhrzkdFIziyTGsrE?e=eG5IR0" xr:uid="{BF600F26-E0A0-4ED0-AA4C-9A78CB8C641A}"/>
    <hyperlink ref="AE130" r:id="rId73" display="https://ieeg-my.sharepoint.com/:b:/g/personal/transparencia_ieeg_org_mx/IQCeZ4wgNvV1Q7j636yxDmvnARI7Rynljf3VA1DoplfTmXc?e=hypijK" xr:uid="{271CED78-B6E2-4229-A3B0-FE6D27CF659A}"/>
    <hyperlink ref="AE131" r:id="rId74" display="https://ieeg-my.sharepoint.com/:b:/g/personal/transparencia_ieeg_org_mx/IQBw3ebUKOtWTJRtTnHOc_f5ASJVDMDWY0L_5QBA09zPRn8?e=FJlge2" xr:uid="{6D265217-A537-4D97-A0C7-8DE126BDEA90}"/>
    <hyperlink ref="AE133" r:id="rId75" display="(&quot;https://ieeg-my.sharepoint.com/:b:/g/personal/transparencia_ieeg_org_mx/IQBQI-5ZUN1KRIG6kfuujGGhAUMYcv1Ud21qvEdmi7aocWE?e=ma1Xlw&quot;)" xr:uid="{F4B51BC8-E935-4220-852B-782F6DDEB4B7}"/>
    <hyperlink ref="AE135" r:id="rId76" display="https://ieeg-my.sharepoint.com/:b:/g/personal/transparencia_ieeg_org_mx/IQDkLmQskJsVTrqHw4-UZZSAAdBZoao8rH_pb05H-7Wk8cc?e=iPCmx5" xr:uid="{7C2032CE-C57B-4FC3-99E3-0E228B54E438}"/>
    <hyperlink ref="AE137" r:id="rId77" display="https://ieeg-my.sharepoint.com/:b:/g/personal/transparencia_ieeg_org_mx/IQDKUWdmERTJRoKsP6NfBCT_AV-UGrs9mqBw1ffqBvsa6Y0?e=mwCtlK" xr:uid="{3D1AE09D-E8C9-439C-96EB-3BE2BE533029}"/>
    <hyperlink ref="AE139" r:id="rId78" display="https://ieeg-my.sharepoint.com/:b:/g/personal/transparencia_ieeg_org_mx/IQCkcaUCQDgqToWUQjGGWxrzAfcnAhZLv61TyTCqwZfH7Uk?e=Rj7UVa" xr:uid="{92F52491-66AD-49F6-89F2-9766F46E5DE0}"/>
    <hyperlink ref="AE141" r:id="rId79" display="https://ieeg-my.sharepoint.com/:b:/g/personal/transparencia_ieeg_org_mx/IQApa2ecZXplSb0MK06wy1m_AV2VRw3AT5WscTci6hSU56E?e=OhA6la" xr:uid="{9DF4012C-FA92-415B-B6F8-1411A2277776}"/>
    <hyperlink ref="AE148" r:id="rId80" display="https://ieeg-my.sharepoint.com/:b:/g/personal/transparencia_ieeg_org_mx/IQA1L3ioVP-vS6DtOr5Hs1GuAfYqMRZQQZjgHRlg4CXn1LU?e=G49PRK" xr:uid="{88CA9B9D-FC3F-4ABB-9A34-C669061B016F}"/>
    <hyperlink ref="AE149" r:id="rId81" display="https://ieeg-my.sharepoint.com/:b:/g/personal/transparencia_ieeg_org_mx/IQDqXKD8wXoUQr6wP6VELS87AezXYjH5jBXrxzEYI-TFu7M?e=1I7WP1" xr:uid="{D397D815-1354-4355-BECE-C29DDAF48AD0}"/>
    <hyperlink ref="AE150" r:id="rId82" display="https://ieeg-my.sharepoint.com/:b:/g/personal/transparencia_ieeg_org_mx/IQBfu4dNBOGZQbLL2dqe1qExAYk3lFmQTSkaZfUAbzdXEGM?e=z2groU" xr:uid="{4E3FFF3C-E334-4EBB-BF5E-BA93F6C3FB30}"/>
    <hyperlink ref="AE151" r:id="rId83" display="https://ieeg-my.sharepoint.com/:b:/g/personal/transparencia_ieeg_org_mx/IQCds-8LrLiWQKOALLna6W6AAX4lmzly4c3D8a5Q5ju9KAA?e=hYv5od" xr:uid="{B53C6D05-3171-4A28-B070-B78D961F9DDE}"/>
    <hyperlink ref="AE152" r:id="rId84" display="https://ieeg-my.sharepoint.com/:b:/g/personal/transparencia_ieeg_org_mx/IQC33jlnHN5-TbKP4CFCS8LpAeHaOyS_YOsMyBwyxqYMwk4?e=3zf18T" xr:uid="{2586A00E-969E-43E5-BE50-0CB93054467B}"/>
    <hyperlink ref="AE153" r:id="rId85" display="https://ieeg-my.sharepoint.com/:b:/g/personal/transparencia_ieeg_org_mx/IQBY8m9fWHpCRJ3dPsYm_uxmAZ0-bPYLAuS1XULLyGJFLyA?e=fjBj6w" xr:uid="{393C92A5-2C1E-49BB-AA9E-0AB31394E295}"/>
    <hyperlink ref="AE154" r:id="rId86" display="(&quot;https://ieeg-my.sharepoint.com/:b:/g/personal/transparencia_ieeg_org_mx/IQCtciYc1kONRKK9zO_Zev2GARoQdiQYjUn5u0hdpbEvvB0?e=zSdgFI" xr:uid="{9B12862D-92F9-4DFD-BBB3-877AF9A94BA7}"/>
    <hyperlink ref="AE155" r:id="rId87" display="https://ieeg-my.sharepoint.com/:b:/g/personal/transparencia_ieeg_org_mx/IQB1oHM16yKPTpE98hTm9xS8AdTm5hVzlbCr0ZkaK4R3_m4?e=rlwcZ4" xr:uid="{2A75DFC9-0490-4771-9802-30A16CC221F1}"/>
    <hyperlink ref="AE156" r:id="rId88" display="https://ieeg-my.sharepoint.com/:b:/g/personal/transparencia_ieeg_org_mx/IQDTdFR7CB66RIIKdvgRDfo4AYbd1QswbX34SkPqELAx89o?e=qhcScz" xr:uid="{2A7C06A7-BE11-4634-8998-CF3D7F572432}"/>
    <hyperlink ref="AE157" r:id="rId89" display="https://ieeg-my.sharepoint.com/:b:/g/personal/transparencia_ieeg_org_mx/IQAW60GhBe2dSrBDnllwRjmfAXN0KLzyO9O7xoVf0zM5g_A?e=oBbXUh" xr:uid="{7303D384-B051-498F-92AF-1F0970925D01}"/>
    <hyperlink ref="AE158" r:id="rId90" display="https://ieeg-my.sharepoint.com/:b:/g/personal/transparencia_ieeg_org_mx/IQBfIDY9jfSYTZtbscxxY1JjAWiIp7hN6QnMowJP41I9IDg?e=vfjtwj" xr:uid="{FF36F15F-D26E-443C-BCA0-5F965D45458E}"/>
    <hyperlink ref="AE159" r:id="rId91" display="https://ieeg-my.sharepoint.com/:b:/g/personal/transparencia_ieeg_org_mx/IQDE-_ZF6nCvSrAL4T-yNcHSAQL52s5usDAvoI13ZjPFQ7U?e=f3YZ8i" xr:uid="{0AEB8B9D-C5C2-4C40-8FCA-480E9B767AD6}"/>
    <hyperlink ref="AE160" r:id="rId92" display="https://ieeg-my.sharepoint.com/:b:/g/personal/transparencia_ieeg_org_mx/IQC98VwkT-SISK4OSvdjhYP3AVYtwho2b5BT_8crqo4SVNA?e=IEtjYc" xr:uid="{0EA4E994-4191-41D2-BA2E-627151783EDC}"/>
    <hyperlink ref="AE161" r:id="rId93" display="https://ieeg-my.sharepoint.com/:b:/g/personal/transparencia_ieeg_org_mx/IQDPJlV6Jsg4SJh2UdczxX1YAeiP-LmagoWbuKEg3qsi9Vk?e=aYJeSF" xr:uid="{013C1F98-7F16-4916-B820-A206DAF6ACD4}"/>
    <hyperlink ref="AE162" r:id="rId94" display="https://ieeg-my.sharepoint.com/:b:/g/personal/transparencia_ieeg_org_mx/IQDCdTI_r69dRa1sJYRFsOn2AZnUOAqWVHx9_oOPyMZhWe4?e=xZAHaR" xr:uid="{C751827E-3184-4DE5-BF15-3FD294E6D87F}"/>
    <hyperlink ref="AE163" r:id="rId95" display="https://ieeg-my.sharepoint.com/:b:/g/personal/transparencia_ieeg_org_mx/IQBnZhKrnpOJQYRk2xCQkJVNAZPajIfJwkny9mwVcMIxrrg?e=tJMFob" xr:uid="{D4EADE7D-B0C7-4A40-8FD5-9C50175BDD77}"/>
    <hyperlink ref="AE164" r:id="rId96" display="https://ieeg-my.sharepoint.com/:b:/g/personal/transparencia_ieeg_org_mx/IQDs8olq5KCnSJHi1jGP4lRoAZxE2duwThtKSYxQLdjX2Do?e=NuLafu" xr:uid="{2DA0628F-7B37-41A0-B34F-BC5F8940D274}"/>
    <hyperlink ref="AE165" r:id="rId97" display="https://ieeg-my.sharepoint.com/:b:/g/personal/transparencia_ieeg_org_mx/IQB-hNVge2jHS5uv0kyt5vKsAd2tE0-B1CYy5Q758J2pku8?e=drZlqq" xr:uid="{743E3E49-2F6D-4985-9AF3-6E208FD1BB96}"/>
    <hyperlink ref="AE166" r:id="rId98" display="https://ieeg-my.sharepoint.com/:b:/g/personal/transparencia_ieeg_org_mx/IQDsaF_0x5eHQ67B2Cu9TTGKAesJTb_fe9iRD5pIH756M50?e=W71qSR" xr:uid="{B5213B4A-72FC-452F-A128-7DBC19897ECA}"/>
    <hyperlink ref="AE167" r:id="rId99" display="https://ieeg-my.sharepoint.com/:b:/g/personal/transparencia_ieeg_org_mx/IQAd2I-sxpN2TY7H-4OJ4ttJAX8AaD8T8R60Tg6eauCUqNI?e=TRbG7o" xr:uid="{EEB92EAD-28A2-4FA2-80BE-0D2CF139F1CE}"/>
    <hyperlink ref="AE168" r:id="rId100" display="https://ieeg-my.sharepoint.com/:b:/g/personal/transparencia_ieeg_org_mx/IQBuVWYZd8qqT4_rqnpTfxLLAd3sL_t6lcGaOOdUI37Aci0?e=YQs3iR" xr:uid="{F7F964CA-093D-49BC-9B76-3D74EF00EF08}"/>
    <hyperlink ref="AE169" r:id="rId101" display="https://ieeg-my.sharepoint.com/:b:/g/personal/transparencia_ieeg_org_mx/IQDQTkvzljuzT7nwWMlLzsEJAYKVju1hlk9T_eJ_GPfvtOM?e=E52rDU" xr:uid="{6ACBB02A-708B-49CA-825E-114257958A23}"/>
    <hyperlink ref="AE170" r:id="rId102" display="https://ieeg-my.sharepoint.com/:b:/g/personal/transparencia_ieeg_org_mx/IQA8Ey8lcU7rQ7vGo8_oq8wHAc2gpfDhIzXo7y5-COMqEZM?e=1btnue" xr:uid="{7ABD3066-A103-4207-A78A-109837DBB825}"/>
    <hyperlink ref="AE174" r:id="rId103" display="https://ieeg-my.sharepoint.com/:b:/g/personal/transparencia_ieeg_org_mx/IQB-21yHK1UWRIrxsl5tdYT8AZcYp6O-u9I6iQP0rKkFFQg?e=clRqPU" xr:uid="{6360CF9C-2532-4B60-93D1-4830A39FC9B8}"/>
    <hyperlink ref="AE175" r:id="rId104" display="https://ieeg-my.sharepoint.com/:b:/g/personal/transparencia_ieeg_org_mx/IQAjsFsZNhqtTaElzIlFyz1XAR6xqjWWO6Y5mOC3cL_J5Fw?e=LoiagT" xr:uid="{C0C074A3-3868-4A28-B68C-696980899C6C}"/>
    <hyperlink ref="AE180" r:id="rId105" display="https://ieeg-my.sharepoint.com/:b:/g/personal/transparencia_ieeg_org_mx/IQAevyxQvbheT7p9NgvfJH-wAcx53BeghtfC-f3ji6455bY?e=gTGLG2" xr:uid="{1C6FB858-1266-47F3-BA4C-ED61E103E7E6}"/>
    <hyperlink ref="AE181" r:id="rId106" display="https://ieeg-my.sharepoint.com/:b:/g/personal/transparencia_ieeg_org_mx/IQAjziy_kAU2RL7j2MxB4mLYAQ8yH9_0sPMJRajEQwmDW4k?e=Yp9xh0" xr:uid="{81B1298C-9EB6-4225-B99A-CF5866DF4B73}"/>
    <hyperlink ref="AE182" r:id="rId107" display="https://ieeg-my.sharepoint.com/:b:/g/personal/transparencia_ieeg_org_mx/IQAi-crH2a6dRKxhyD6nxrcDAU3HgzxFVgNBEB557qvt91A?e=62beBG" xr:uid="{1CE7AC66-EDC5-4AB3-B605-2589CA29A90F}"/>
    <hyperlink ref="AE184" r:id="rId108" display="https://ieeg-my.sharepoint.com/:b:/g/personal/transparencia_ieeg_org_mx/IQBXuffaq_PfRYQ4gQUCGu18AZwLVsarxGx7bIcaz0jhgDI?e=ZNSbR2" xr:uid="{D15D0117-3C23-4AD3-B37A-7C443C9B93FE}"/>
    <hyperlink ref="AE185" r:id="rId109" display="https://ieeg-my.sharepoint.com/:b:/g/personal/transparencia_ieeg_org_mx/IQBnIebEEeoyT6m9AmuCBN4TAVFGewi2Jgkl7BAAJGvV_F8?e=h8rSrX" xr:uid="{4DBEF600-B6B8-4153-80A0-3B2A75950B88}"/>
    <hyperlink ref="AE187" r:id="rId110" display="https://ieeg-my.sharepoint.com/:b:/g/personal/transparencia_ieeg_org_mx/IQDKum4UE_eyRpgjdkdC5s6cAeMzYgRX-tIRtnIcTYKk0KM?e=FZfxfG" xr:uid="{3A44BF35-EFDD-4688-8B90-B33C0EE6CC46}"/>
    <hyperlink ref="AE189" r:id="rId111" display="https://ieeg-my.sharepoint.com/:b:/g/personal/transparencia_ieeg_org_mx/IQDEHqMDdDSpQLTzEKf2-eSIAXU4FMYwwWGr2Xj6T_c9beI?e=vP8pl7" xr:uid="{A390219D-B022-4B98-9968-73F87D7DF74B}"/>
    <hyperlink ref="AE190" r:id="rId112" display="https://ieeg-my.sharepoint.com/:b:/g/personal/transparencia_ieeg_org_mx/IQC4y4WEXoLOSq4mxAiWP3aRAVgV3385ad8Q2PSmugoUZWk?e=SZ5MOv" xr:uid="{041EED31-ACDF-4E0D-8150-13FFA889A745}"/>
    <hyperlink ref="AE192" r:id="rId113" display="https://ieeg-my.sharepoint.com/:b:/g/personal/transparencia_ieeg_org_mx/IQBYJxYN5LhbT6LMSBbU4SCjAXY0KCcn_dv6ghadxcBVUj0?e=2dybtp" xr:uid="{948EFB97-9963-4C44-82FC-5135BB085DF8}"/>
    <hyperlink ref="AE194" r:id="rId114" display="https://ieeg-my.sharepoint.com/:b:/g/personal/transparencia_ieeg_org_mx/IQAq8C_eWJBpTLbfwMo6tn7SAZ6f3TwLdebFIJjXelXruDc?e=uqcVSw" xr:uid="{84C1A7F6-970D-43F5-A5AA-D722B9F51EB9}"/>
    <hyperlink ref="AE197" r:id="rId115" display="https://ieeg-my.sharepoint.com/:b:/g/personal/transparencia_ieeg_org_mx/IQD62ejx6-rCQJYL_xZpn0bSAUs5YZmH7uZUYcY1p6Ir8no?e=7dEFD9" xr:uid="{1E26C465-D371-47CC-8FA9-A247AF44D940}"/>
    <hyperlink ref="AE200" r:id="rId116" display="https://ieeg-my.sharepoint.com/:b:/g/personal/transparencia_ieeg_org_mx/IQCGtdURvW1XSoN1MXA9t8a9AQ98WTwcWYpLowZWZ-0wl9E?e=gjBBJr" xr:uid="{9D88E1B6-E00F-44AE-9043-13A0788F5346}"/>
    <hyperlink ref="AE203" r:id="rId117" display="https://ieeg-my.sharepoint.com/:b:/g/personal/transparencia_ieeg_org_mx/IQBYVB0YmXSkRr8FClv51p5eAbg7mUG06qmDc7d3HAJM7Mc?e=b8T5dt" xr:uid="{8D42A7A7-11E7-4629-B0FE-4ADC22012A23}"/>
    <hyperlink ref="AE205" r:id="rId118" display="https://ieeg-my.sharepoint.com/:b:/g/personal/transparencia_ieeg_org_mx/IQDdrFntypA2Sqi6mXtBgyL6AaLb0nqPBsFPE15xuwYtgrE?e=LwA7Sg" xr:uid="{AAC96F44-E9B4-47F2-B11E-64F42E76D51A}"/>
    <hyperlink ref="AE207" r:id="rId119" display="https://ieeg-my.sharepoint.com/:b:/g/personal/transparencia_ieeg_org_mx/IQDapAqRIWPpRoMa55Y-pMaBAdyd1CxXj79200wJxk6E9hU?e=eRrKLF" xr:uid="{A448BB7B-33A4-4A98-BD9D-F1A6337D8EAD}"/>
    <hyperlink ref="AE209" r:id="rId120" display="https://ieeg-my.sharepoint.com/:b:/g/personal/transparencia_ieeg_org_mx/IQBMGZ2GW_2JQqkuFjPCLvjkAefTmEWp8weRYNHpC7LcU1Q?e=LFjGrM" xr:uid="{F1643672-CC77-4487-A780-BB67B76F65B5}"/>
    <hyperlink ref="AE210" r:id="rId121" display="https://ieeg-my.sharepoint.com/:b:/g/personal/transparencia_ieeg_org_mx/IQCqeSzxC--WQKH3nP8Qko-uAW3vZA5yiNqYl8YnAU-MZJU?e=lmkrEs" xr:uid="{3FB38E1F-586C-4CEE-AC0A-339ECDBC2546}"/>
    <hyperlink ref="AE211" r:id="rId122" display="https://ieeg-my.sharepoint.com/:b:/g/personal/transparencia_ieeg_org_mx/IQCqQKAW3xj5QLrH9PmyXnDVAVwVa1b8JH3QSTU-8zhLOQE?e=DnJYpP" xr:uid="{2508F48C-5BD2-42ED-9D40-7C0C67200913}"/>
    <hyperlink ref="AE213" r:id="rId123" display="https://ieeg-my.sharepoint.com/:b:/g/personal/transparencia_ieeg_org_mx/IQA3Mh6O28nGQr94LIF8aophAexeq3yGWwhKc0YHF_p34NA?e=4sABi3" xr:uid="{0F4B65E4-B1D1-4363-8893-0C26B6251A85}"/>
    <hyperlink ref="AE214" r:id="rId124" display="https://ieeg-my.sharepoint.com/:b:/g/personal/transparencia_ieeg_org_mx/IQDlWYPgMN61QY2KqfJtlcK_AS-Q616wsyp5UlnSm3a7wro?e=RbaHDK" xr:uid="{FA4857A7-B8B4-45F9-AE90-2E85271BA0D6}"/>
    <hyperlink ref="AE215" r:id="rId125" display="https://ieeg-my.sharepoint.com/:b:/g/personal/transparencia_ieeg_org_mx/IQBb02giVGroRbNj4DrKMRSTAcBMtsiiqAaw_Xmqp2zGofk?e=ifZdIB" xr:uid="{CED2EBBC-CC5D-47AE-AFF0-53F4269CA8C6}"/>
    <hyperlink ref="AE216" r:id="rId126" display="https://ieeg-my.sharepoint.com/:b:/g/personal/transparencia_ieeg_org_mx/IQDHqV9RmHLsTpZgIttbMdpBAfoztBp2xve9LHad7M-uHYs?e=MfRqV7" xr:uid="{A0E4451E-33E9-49E9-90B3-E59E0ED1689C}"/>
    <hyperlink ref="AE217" r:id="rId127" display="https://ieeg-my.sharepoint.com/:b:/g/personal/transparencia_ieeg_org_mx/IQDava3lYMdfRaoQhxFsKZUJAYsXRiAdjM3cTQ_Juh8ZK6Y?e=fp2CoE" xr:uid="{EAD81D3A-FA8E-47D1-ABFE-D03890172955}"/>
    <hyperlink ref="AE219" r:id="rId128" display="https://ieeg-my.sharepoint.com/:b:/g/personal/transparencia_ieeg_org_mx/IQBu-MC-fyzzQb8iY1NMOwQGAXVXveGI6vjMROPrJy_6WKE?e=lH8FcK" xr:uid="{E8AAFB19-0C16-4EEB-87B6-753BBDAECCED}"/>
    <hyperlink ref="AE171" r:id="rId129" display="https://ieeg-my.sharepoint.com/:b:/g/personal/transparencia_ieeg_org_mx/IQDjlnXkt4dZT5R4JhTzoAG-AdqGfI5cv6KG_NgatqbNAb4?e=sS95CS" xr:uid="{7D6F2CAF-7F3C-4795-A760-AB72F3C542E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514</v>
      </c>
    </row>
    <row r="2" spans="1:1" x14ac:dyDescent="0.25">
      <c r="A2" t="s">
        <v>90</v>
      </c>
    </row>
    <row r="3" spans="1:1" x14ac:dyDescent="0.25">
      <c r="A3" t="s">
        <v>515</v>
      </c>
    </row>
    <row r="4" spans="1:1" x14ac:dyDescent="0.25">
      <c r="A4" t="s">
        <v>516</v>
      </c>
    </row>
    <row r="5" spans="1:1" x14ac:dyDescent="0.25">
      <c r="A5" t="s">
        <v>517</v>
      </c>
    </row>
    <row r="6" spans="1:1" x14ac:dyDescent="0.25">
      <c r="A6" t="s">
        <v>518</v>
      </c>
    </row>
    <row r="7" spans="1:1" x14ac:dyDescent="0.25">
      <c r="A7" t="s">
        <v>519</v>
      </c>
    </row>
    <row r="8" spans="1:1" x14ac:dyDescent="0.25">
      <c r="A8" t="s">
        <v>520</v>
      </c>
    </row>
    <row r="9" spans="1:1" x14ac:dyDescent="0.25">
      <c r="A9" t="s">
        <v>521</v>
      </c>
    </row>
    <row r="10" spans="1:1" x14ac:dyDescent="0.25">
      <c r="A10" t="s">
        <v>522</v>
      </c>
    </row>
    <row r="11" spans="1:1" x14ac:dyDescent="0.25">
      <c r="A11" t="s">
        <v>523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116</v>
      </c>
    </row>
    <row r="2" spans="1:1" x14ac:dyDescent="0.25">
      <c r="A2" t="s">
        <v>98</v>
      </c>
    </row>
    <row r="3" spans="1:1" x14ac:dyDescent="0.25">
      <c r="A3" t="s">
        <v>524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99</v>
      </c>
    </row>
    <row r="2" spans="1:1" x14ac:dyDescent="0.25">
      <c r="A2" t="s">
        <v>525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101</v>
      </c>
    </row>
    <row r="2" spans="1:1" x14ac:dyDescent="0.25">
      <c r="A2" t="s">
        <v>526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15"/>
  <sheetViews>
    <sheetView topLeftCell="A3" workbookViewId="0">
      <selection activeCell="C15" sqref="C15"/>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527</v>
      </c>
      <c r="C2" t="s">
        <v>528</v>
      </c>
      <c r="D2" t="s">
        <v>529</v>
      </c>
    </row>
    <row r="3" spans="1:4" ht="30" x14ac:dyDescent="0.25">
      <c r="A3" s="1" t="s">
        <v>530</v>
      </c>
      <c r="B3" s="1" t="s">
        <v>531</v>
      </c>
      <c r="C3" s="1" t="s">
        <v>532</v>
      </c>
      <c r="D3" s="1" t="s">
        <v>533</v>
      </c>
    </row>
    <row r="4" spans="1:4" x14ac:dyDescent="0.25">
      <c r="A4" s="8">
        <v>1</v>
      </c>
      <c r="B4" s="3">
        <v>3720</v>
      </c>
      <c r="C4" s="3" t="s">
        <v>534</v>
      </c>
      <c r="D4" s="3">
        <v>488</v>
      </c>
    </row>
    <row r="5" spans="1:4" x14ac:dyDescent="0.25">
      <c r="A5" s="8">
        <v>2</v>
      </c>
      <c r="B5" s="3">
        <v>3750</v>
      </c>
      <c r="C5" s="3" t="s">
        <v>99</v>
      </c>
      <c r="D5" s="3">
        <v>728</v>
      </c>
    </row>
    <row r="6" spans="1:4" x14ac:dyDescent="0.25">
      <c r="A6" s="8">
        <v>3</v>
      </c>
      <c r="B6" s="3">
        <v>3750</v>
      </c>
      <c r="C6" s="3" t="s">
        <v>99</v>
      </c>
      <c r="D6" s="3">
        <v>382.8</v>
      </c>
    </row>
    <row r="7" spans="1:4" x14ac:dyDescent="0.25">
      <c r="A7" s="8">
        <v>4</v>
      </c>
      <c r="B7" s="3">
        <v>3750</v>
      </c>
      <c r="C7" s="3" t="s">
        <v>99</v>
      </c>
      <c r="D7" s="3">
        <v>334</v>
      </c>
    </row>
    <row r="8" spans="1:4" x14ac:dyDescent="0.25">
      <c r="A8" s="8">
        <v>5</v>
      </c>
      <c r="B8" s="3">
        <v>3720</v>
      </c>
      <c r="C8" s="3" t="s">
        <v>534</v>
      </c>
      <c r="D8" s="3">
        <v>464</v>
      </c>
    </row>
    <row r="9" spans="1:4" x14ac:dyDescent="0.25">
      <c r="A9" s="8">
        <v>6</v>
      </c>
      <c r="B9" s="3">
        <v>3720</v>
      </c>
      <c r="C9" s="3" t="s">
        <v>534</v>
      </c>
      <c r="D9" s="3">
        <v>372</v>
      </c>
    </row>
    <row r="10" spans="1:4" x14ac:dyDescent="0.25">
      <c r="A10" s="8">
        <v>7</v>
      </c>
      <c r="B10" s="3">
        <v>3750</v>
      </c>
      <c r="C10" s="3" t="s">
        <v>99</v>
      </c>
      <c r="D10" s="3">
        <v>872</v>
      </c>
    </row>
    <row r="11" spans="1:4" x14ac:dyDescent="0.25">
      <c r="A11" s="8">
        <v>8</v>
      </c>
      <c r="B11" s="3">
        <v>3720</v>
      </c>
      <c r="C11" s="3" t="s">
        <v>534</v>
      </c>
      <c r="D11" s="3">
        <v>20</v>
      </c>
    </row>
    <row r="12" spans="1:4" x14ac:dyDescent="0.25">
      <c r="A12" s="8">
        <v>9</v>
      </c>
      <c r="B12" s="3">
        <v>3720</v>
      </c>
      <c r="C12" s="3" t="s">
        <v>534</v>
      </c>
      <c r="D12" s="3">
        <v>360</v>
      </c>
    </row>
    <row r="13" spans="1:4" x14ac:dyDescent="0.25">
      <c r="A13" s="8">
        <v>10</v>
      </c>
      <c r="B13" s="3">
        <v>3720</v>
      </c>
      <c r="C13" s="3" t="s">
        <v>534</v>
      </c>
      <c r="D13" s="3">
        <v>154</v>
      </c>
    </row>
    <row r="14" spans="1:4" x14ac:dyDescent="0.25">
      <c r="A14" s="8">
        <v>11</v>
      </c>
      <c r="B14" s="3">
        <v>3750</v>
      </c>
      <c r="C14" s="3" t="s">
        <v>99</v>
      </c>
      <c r="D14" s="3">
        <v>946</v>
      </c>
    </row>
    <row r="15" spans="1:4" x14ac:dyDescent="0.25">
      <c r="A15" s="8">
        <v>12</v>
      </c>
      <c r="B15" s="3">
        <v>3720</v>
      </c>
      <c r="C15" s="3" t="s">
        <v>534</v>
      </c>
      <c r="D15" s="3">
        <v>250</v>
      </c>
    </row>
    <row r="16" spans="1:4" x14ac:dyDescent="0.25">
      <c r="A16" s="8">
        <v>13</v>
      </c>
      <c r="B16" s="3">
        <v>3750</v>
      </c>
      <c r="C16" s="3" t="s">
        <v>99</v>
      </c>
      <c r="D16" s="3">
        <v>767</v>
      </c>
    </row>
    <row r="17" spans="1:4" x14ac:dyDescent="0.25">
      <c r="A17" s="8">
        <v>14</v>
      </c>
      <c r="B17" s="3">
        <v>3720</v>
      </c>
      <c r="C17" s="3" t="s">
        <v>534</v>
      </c>
      <c r="D17" s="3">
        <v>228</v>
      </c>
    </row>
    <row r="18" spans="1:4" x14ac:dyDescent="0.25">
      <c r="A18" s="8">
        <v>15</v>
      </c>
      <c r="B18" s="3">
        <v>3750</v>
      </c>
      <c r="C18" s="3" t="s">
        <v>99</v>
      </c>
      <c r="D18" s="3">
        <v>543</v>
      </c>
    </row>
    <row r="19" spans="1:4" x14ac:dyDescent="0.25">
      <c r="A19" s="8">
        <v>16</v>
      </c>
      <c r="B19" s="3">
        <v>3750</v>
      </c>
      <c r="C19" s="3" t="s">
        <v>99</v>
      </c>
      <c r="D19" s="3">
        <v>543</v>
      </c>
    </row>
    <row r="20" spans="1:4" x14ac:dyDescent="0.25">
      <c r="A20" s="8">
        <v>17</v>
      </c>
      <c r="B20" s="3">
        <v>3720</v>
      </c>
      <c r="C20" s="3" t="s">
        <v>534</v>
      </c>
      <c r="D20" s="3">
        <v>76</v>
      </c>
    </row>
    <row r="21" spans="1:4" x14ac:dyDescent="0.25">
      <c r="A21" s="8">
        <v>18</v>
      </c>
      <c r="B21" s="3">
        <v>3720</v>
      </c>
      <c r="C21" s="3" t="s">
        <v>534</v>
      </c>
      <c r="D21" s="3">
        <v>38</v>
      </c>
    </row>
    <row r="22" spans="1:4" x14ac:dyDescent="0.25">
      <c r="A22" s="8">
        <v>19</v>
      </c>
      <c r="B22" s="3">
        <v>3720</v>
      </c>
      <c r="C22" s="3" t="s">
        <v>534</v>
      </c>
      <c r="D22" s="3">
        <v>80</v>
      </c>
    </row>
    <row r="23" spans="1:4" x14ac:dyDescent="0.25">
      <c r="A23" s="8">
        <v>20</v>
      </c>
      <c r="B23" s="3">
        <v>3720</v>
      </c>
      <c r="C23" s="3" t="s">
        <v>534</v>
      </c>
      <c r="D23" s="3">
        <v>120</v>
      </c>
    </row>
    <row r="24" spans="1:4" x14ac:dyDescent="0.25">
      <c r="A24" s="8">
        <v>21</v>
      </c>
      <c r="B24" s="3">
        <v>3720</v>
      </c>
      <c r="C24" s="3" t="s">
        <v>534</v>
      </c>
      <c r="D24" s="3">
        <v>150</v>
      </c>
    </row>
    <row r="25" spans="1:4" x14ac:dyDescent="0.25">
      <c r="A25" s="8">
        <v>22</v>
      </c>
      <c r="B25" s="3">
        <v>3720</v>
      </c>
      <c r="C25" s="3" t="s">
        <v>534</v>
      </c>
      <c r="D25" s="3">
        <v>38</v>
      </c>
    </row>
    <row r="26" spans="1:4" x14ac:dyDescent="0.25">
      <c r="A26" s="8">
        <v>23</v>
      </c>
      <c r="B26" s="3">
        <v>3750</v>
      </c>
      <c r="C26" s="3" t="s">
        <v>99</v>
      </c>
      <c r="D26" s="3">
        <v>181</v>
      </c>
    </row>
    <row r="27" spans="1:4" x14ac:dyDescent="0.25">
      <c r="A27" s="8">
        <v>24</v>
      </c>
      <c r="B27" s="3">
        <v>3750</v>
      </c>
      <c r="C27" s="3" t="s">
        <v>99</v>
      </c>
      <c r="D27" s="3">
        <v>362</v>
      </c>
    </row>
    <row r="28" spans="1:4" x14ac:dyDescent="0.25">
      <c r="A28" s="8">
        <v>25</v>
      </c>
      <c r="B28" s="3">
        <v>3750</v>
      </c>
      <c r="C28" s="3" t="s">
        <v>99</v>
      </c>
      <c r="D28" s="3">
        <v>181</v>
      </c>
    </row>
    <row r="29" spans="1:4" x14ac:dyDescent="0.25">
      <c r="A29" s="8">
        <v>26</v>
      </c>
      <c r="B29" s="3">
        <v>3750</v>
      </c>
      <c r="C29" s="3" t="s">
        <v>99</v>
      </c>
      <c r="D29" s="3">
        <v>543</v>
      </c>
    </row>
    <row r="30" spans="1:4" x14ac:dyDescent="0.25">
      <c r="A30" s="8">
        <v>27</v>
      </c>
      <c r="B30" s="3">
        <v>3750</v>
      </c>
      <c r="C30" s="3" t="s">
        <v>99</v>
      </c>
      <c r="D30" s="3">
        <v>181</v>
      </c>
    </row>
    <row r="31" spans="1:4" x14ac:dyDescent="0.25">
      <c r="A31" s="8">
        <v>28</v>
      </c>
      <c r="B31" s="3">
        <v>3750</v>
      </c>
      <c r="C31" s="3" t="s">
        <v>99</v>
      </c>
      <c r="D31" s="3">
        <v>362</v>
      </c>
    </row>
    <row r="32" spans="1:4" x14ac:dyDescent="0.25">
      <c r="A32" s="8">
        <v>29</v>
      </c>
      <c r="B32" s="3">
        <v>3750</v>
      </c>
      <c r="C32" s="3" t="s">
        <v>99</v>
      </c>
      <c r="D32" s="11">
        <v>1267</v>
      </c>
    </row>
    <row r="33" spans="1:4" x14ac:dyDescent="0.25">
      <c r="A33" s="8">
        <v>30</v>
      </c>
      <c r="B33" s="3">
        <v>3720</v>
      </c>
      <c r="C33" s="3" t="s">
        <v>534</v>
      </c>
      <c r="D33" s="3">
        <v>38</v>
      </c>
    </row>
    <row r="34" spans="1:4" x14ac:dyDescent="0.25">
      <c r="A34" s="8">
        <v>31</v>
      </c>
      <c r="B34" s="3">
        <v>3750</v>
      </c>
      <c r="C34" s="3" t="s">
        <v>99</v>
      </c>
      <c r="D34" s="3">
        <v>984.5</v>
      </c>
    </row>
    <row r="35" spans="1:4" x14ac:dyDescent="0.25">
      <c r="A35" s="8">
        <v>32</v>
      </c>
      <c r="B35" s="3">
        <v>3720</v>
      </c>
      <c r="C35" s="3" t="s">
        <v>534</v>
      </c>
      <c r="D35" s="3">
        <v>38</v>
      </c>
    </row>
    <row r="36" spans="1:4" x14ac:dyDescent="0.25">
      <c r="A36" s="8">
        <v>33</v>
      </c>
      <c r="B36" s="3">
        <v>3720</v>
      </c>
      <c r="C36" s="3" t="s">
        <v>534</v>
      </c>
      <c r="D36" s="3">
        <v>97</v>
      </c>
    </row>
    <row r="37" spans="1:4" x14ac:dyDescent="0.25">
      <c r="A37" s="8">
        <v>34</v>
      </c>
      <c r="B37" s="3">
        <v>3720</v>
      </c>
      <c r="C37" s="3" t="s">
        <v>534</v>
      </c>
      <c r="D37" s="3">
        <v>129</v>
      </c>
    </row>
    <row r="38" spans="1:4" x14ac:dyDescent="0.25">
      <c r="A38" s="8">
        <v>35</v>
      </c>
      <c r="B38" s="3">
        <v>3720</v>
      </c>
      <c r="C38" s="3" t="s">
        <v>534</v>
      </c>
      <c r="D38" s="3">
        <v>109</v>
      </c>
    </row>
    <row r="39" spans="1:4" x14ac:dyDescent="0.25">
      <c r="A39" s="8">
        <v>36</v>
      </c>
      <c r="B39" s="3">
        <v>3720</v>
      </c>
      <c r="C39" s="3" t="s">
        <v>534</v>
      </c>
      <c r="D39" s="3">
        <v>456</v>
      </c>
    </row>
    <row r="40" spans="1:4" x14ac:dyDescent="0.25">
      <c r="A40" s="8">
        <v>37</v>
      </c>
      <c r="B40" s="3">
        <v>3750</v>
      </c>
      <c r="C40" s="3" t="s">
        <v>99</v>
      </c>
      <c r="D40" s="3">
        <v>200</v>
      </c>
    </row>
    <row r="41" spans="1:4" x14ac:dyDescent="0.25">
      <c r="A41" s="8">
        <v>38</v>
      </c>
      <c r="B41" s="3">
        <v>3750</v>
      </c>
      <c r="C41" s="3" t="s">
        <v>99</v>
      </c>
      <c r="D41" s="3">
        <v>325</v>
      </c>
    </row>
    <row r="42" spans="1:4" x14ac:dyDescent="0.25">
      <c r="A42" s="8">
        <v>39</v>
      </c>
      <c r="B42" s="3">
        <v>3750</v>
      </c>
      <c r="C42" s="3" t="s">
        <v>99</v>
      </c>
      <c r="D42" s="3">
        <v>362</v>
      </c>
    </row>
    <row r="43" spans="1:4" x14ac:dyDescent="0.25">
      <c r="A43" s="8">
        <v>40</v>
      </c>
      <c r="B43" s="3">
        <v>3750</v>
      </c>
      <c r="C43" s="3" t="s">
        <v>99</v>
      </c>
      <c r="D43" s="3">
        <v>181</v>
      </c>
    </row>
    <row r="44" spans="1:4" x14ac:dyDescent="0.25">
      <c r="A44" s="8">
        <v>41</v>
      </c>
      <c r="B44" s="3">
        <v>3750</v>
      </c>
      <c r="C44" s="3" t="s">
        <v>99</v>
      </c>
      <c r="D44" s="3">
        <v>362</v>
      </c>
    </row>
    <row r="45" spans="1:4" x14ac:dyDescent="0.25">
      <c r="A45" s="8">
        <v>42</v>
      </c>
      <c r="B45" s="3">
        <v>3750</v>
      </c>
      <c r="C45" s="3" t="s">
        <v>99</v>
      </c>
      <c r="D45" s="3">
        <v>181</v>
      </c>
    </row>
    <row r="46" spans="1:4" x14ac:dyDescent="0.25">
      <c r="A46" s="8">
        <v>43</v>
      </c>
      <c r="B46" s="3">
        <v>3750</v>
      </c>
      <c r="C46" s="3" t="s">
        <v>99</v>
      </c>
      <c r="D46" s="3">
        <v>362</v>
      </c>
    </row>
    <row r="47" spans="1:4" x14ac:dyDescent="0.25">
      <c r="A47" s="8">
        <v>44</v>
      </c>
      <c r="B47" s="3">
        <v>3750</v>
      </c>
      <c r="C47" s="3" t="s">
        <v>99</v>
      </c>
      <c r="D47" s="3">
        <v>362</v>
      </c>
    </row>
    <row r="48" spans="1:4" x14ac:dyDescent="0.25">
      <c r="A48" s="8">
        <v>45</v>
      </c>
      <c r="B48" s="3">
        <v>3750</v>
      </c>
      <c r="C48" s="3" t="s">
        <v>99</v>
      </c>
      <c r="D48" s="3">
        <v>724</v>
      </c>
    </row>
    <row r="49" spans="1:4" x14ac:dyDescent="0.25">
      <c r="A49" s="8">
        <v>46</v>
      </c>
      <c r="B49" s="3">
        <v>3750</v>
      </c>
      <c r="C49" s="3" t="s">
        <v>99</v>
      </c>
      <c r="D49" s="3">
        <v>543</v>
      </c>
    </row>
    <row r="50" spans="1:4" x14ac:dyDescent="0.25">
      <c r="A50" s="8">
        <v>47</v>
      </c>
      <c r="B50" s="3">
        <v>3720</v>
      </c>
      <c r="C50" s="3" t="s">
        <v>534</v>
      </c>
      <c r="D50" s="3">
        <v>27</v>
      </c>
    </row>
    <row r="51" spans="1:4" x14ac:dyDescent="0.25">
      <c r="A51" s="8">
        <v>48</v>
      </c>
      <c r="B51" s="3">
        <v>3720</v>
      </c>
      <c r="C51" s="3" t="s">
        <v>534</v>
      </c>
      <c r="D51" s="3">
        <v>15</v>
      </c>
    </row>
    <row r="52" spans="1:4" x14ac:dyDescent="0.25">
      <c r="A52" s="8">
        <v>49</v>
      </c>
      <c r="B52" s="3">
        <v>3750</v>
      </c>
      <c r="C52" s="3" t="s">
        <v>99</v>
      </c>
      <c r="D52" s="3">
        <v>181</v>
      </c>
    </row>
    <row r="53" spans="1:4" x14ac:dyDescent="0.25">
      <c r="A53" s="8">
        <v>50</v>
      </c>
      <c r="B53" s="3">
        <v>3750</v>
      </c>
      <c r="C53" s="3" t="s">
        <v>99</v>
      </c>
      <c r="D53" s="3">
        <v>423.43</v>
      </c>
    </row>
    <row r="54" spans="1:4" x14ac:dyDescent="0.25">
      <c r="A54" s="8">
        <v>51</v>
      </c>
      <c r="B54" s="3">
        <v>3720</v>
      </c>
      <c r="C54" s="3" t="s">
        <v>534</v>
      </c>
      <c r="D54" s="3">
        <v>236</v>
      </c>
    </row>
    <row r="55" spans="1:4" x14ac:dyDescent="0.25">
      <c r="A55" s="8">
        <v>52</v>
      </c>
      <c r="B55" s="3">
        <v>3750</v>
      </c>
      <c r="C55" s="3" t="s">
        <v>99</v>
      </c>
      <c r="D55" s="11">
        <v>1409.29</v>
      </c>
    </row>
    <row r="56" spans="1:4" x14ac:dyDescent="0.25">
      <c r="A56" s="8">
        <v>53</v>
      </c>
      <c r="B56" s="3">
        <v>3720</v>
      </c>
      <c r="C56" s="3" t="s">
        <v>534</v>
      </c>
      <c r="D56" s="3">
        <v>174</v>
      </c>
    </row>
    <row r="57" spans="1:4" x14ac:dyDescent="0.25">
      <c r="A57" s="8">
        <v>54</v>
      </c>
      <c r="B57" s="3">
        <v>3720</v>
      </c>
      <c r="C57" s="3" t="s">
        <v>534</v>
      </c>
      <c r="D57" s="3">
        <v>408</v>
      </c>
    </row>
    <row r="58" spans="1:4" x14ac:dyDescent="0.25">
      <c r="A58" s="8">
        <v>55</v>
      </c>
      <c r="B58" s="3">
        <v>3750</v>
      </c>
      <c r="C58" s="3" t="s">
        <v>99</v>
      </c>
      <c r="D58" s="3">
        <v>756.8</v>
      </c>
    </row>
    <row r="59" spans="1:4" x14ac:dyDescent="0.25">
      <c r="A59" s="8">
        <v>56</v>
      </c>
      <c r="B59" s="3">
        <v>3750</v>
      </c>
      <c r="C59" s="3" t="s">
        <v>99</v>
      </c>
      <c r="D59" s="3">
        <v>660</v>
      </c>
    </row>
    <row r="60" spans="1:4" x14ac:dyDescent="0.25">
      <c r="A60" s="8">
        <v>57</v>
      </c>
      <c r="B60" s="3">
        <v>3720</v>
      </c>
      <c r="C60" s="3" t="s">
        <v>534</v>
      </c>
      <c r="D60" s="3">
        <v>96</v>
      </c>
    </row>
    <row r="61" spans="1:4" x14ac:dyDescent="0.25">
      <c r="A61" s="8">
        <v>58</v>
      </c>
      <c r="B61" s="3">
        <v>3710</v>
      </c>
      <c r="C61" s="3" t="s">
        <v>535</v>
      </c>
      <c r="D61" s="11">
        <v>5760.38</v>
      </c>
    </row>
    <row r="62" spans="1:4" x14ac:dyDescent="0.25">
      <c r="A62" s="8">
        <v>59</v>
      </c>
      <c r="B62" s="3">
        <v>3750</v>
      </c>
      <c r="C62" s="3" t="s">
        <v>99</v>
      </c>
      <c r="D62" s="3">
        <v>181</v>
      </c>
    </row>
    <row r="63" spans="1:4" x14ac:dyDescent="0.25">
      <c r="A63" s="8">
        <v>60</v>
      </c>
      <c r="B63" s="3">
        <v>3750</v>
      </c>
      <c r="C63" s="3" t="s">
        <v>99</v>
      </c>
      <c r="D63" s="3">
        <v>181</v>
      </c>
    </row>
    <row r="64" spans="1:4" x14ac:dyDescent="0.25">
      <c r="A64" s="8">
        <v>61</v>
      </c>
      <c r="B64" s="3">
        <v>3750</v>
      </c>
      <c r="C64" s="3" t="s">
        <v>99</v>
      </c>
      <c r="D64" s="3">
        <v>181</v>
      </c>
    </row>
    <row r="65" spans="1:4" x14ac:dyDescent="0.25">
      <c r="A65" s="8">
        <v>62</v>
      </c>
      <c r="B65" s="3">
        <v>3750</v>
      </c>
      <c r="C65" s="3" t="s">
        <v>99</v>
      </c>
      <c r="D65" s="3">
        <v>285</v>
      </c>
    </row>
    <row r="66" spans="1:4" x14ac:dyDescent="0.25">
      <c r="A66" s="8">
        <v>63</v>
      </c>
      <c r="B66" s="3">
        <v>3720</v>
      </c>
      <c r="C66" s="3" t="s">
        <v>534</v>
      </c>
      <c r="D66" s="3">
        <v>18</v>
      </c>
    </row>
    <row r="67" spans="1:4" x14ac:dyDescent="0.25">
      <c r="A67" s="8">
        <v>64</v>
      </c>
      <c r="B67" s="3">
        <v>3720</v>
      </c>
      <c r="C67" s="3" t="s">
        <v>534</v>
      </c>
      <c r="D67" s="3">
        <v>18</v>
      </c>
    </row>
    <row r="68" spans="1:4" x14ac:dyDescent="0.25">
      <c r="A68" s="8">
        <v>65</v>
      </c>
      <c r="B68" s="3">
        <v>3720</v>
      </c>
      <c r="C68" s="3" t="s">
        <v>534</v>
      </c>
      <c r="D68" s="3">
        <v>152</v>
      </c>
    </row>
    <row r="69" spans="1:4" x14ac:dyDescent="0.25">
      <c r="A69" s="8">
        <v>66</v>
      </c>
      <c r="B69" s="3">
        <v>3720</v>
      </c>
      <c r="C69" s="3" t="s">
        <v>534</v>
      </c>
      <c r="D69" s="3">
        <v>272</v>
      </c>
    </row>
    <row r="70" spans="1:4" x14ac:dyDescent="0.25">
      <c r="A70" s="8">
        <v>67</v>
      </c>
      <c r="B70" s="3">
        <v>3720</v>
      </c>
      <c r="C70" s="3" t="s">
        <v>534</v>
      </c>
      <c r="D70" s="3">
        <v>152</v>
      </c>
    </row>
    <row r="71" spans="1:4" x14ac:dyDescent="0.25">
      <c r="A71" s="8">
        <v>68</v>
      </c>
      <c r="B71" s="3">
        <v>3720</v>
      </c>
      <c r="C71" s="3" t="s">
        <v>534</v>
      </c>
      <c r="D71" s="3">
        <v>24</v>
      </c>
    </row>
    <row r="72" spans="1:4" x14ac:dyDescent="0.25">
      <c r="A72" s="8">
        <v>69</v>
      </c>
      <c r="B72" s="3">
        <v>3750</v>
      </c>
      <c r="C72" s="3" t="s">
        <v>99</v>
      </c>
      <c r="D72" s="3">
        <v>181</v>
      </c>
    </row>
    <row r="73" spans="1:4" x14ac:dyDescent="0.25">
      <c r="A73" s="8">
        <v>70</v>
      </c>
      <c r="B73" s="3">
        <v>3750</v>
      </c>
      <c r="C73" s="3" t="s">
        <v>99</v>
      </c>
      <c r="D73" s="3">
        <v>181</v>
      </c>
    </row>
    <row r="74" spans="1:4" x14ac:dyDescent="0.25">
      <c r="A74" s="8">
        <v>71</v>
      </c>
      <c r="B74" s="3">
        <v>3750</v>
      </c>
      <c r="C74" s="3" t="s">
        <v>99</v>
      </c>
      <c r="D74" s="3">
        <v>181</v>
      </c>
    </row>
    <row r="75" spans="1:4" x14ac:dyDescent="0.25">
      <c r="A75" s="8">
        <v>72</v>
      </c>
      <c r="B75" s="3">
        <v>3750</v>
      </c>
      <c r="C75" s="3" t="s">
        <v>99</v>
      </c>
      <c r="D75" s="3">
        <v>181</v>
      </c>
    </row>
    <row r="76" spans="1:4" x14ac:dyDescent="0.25">
      <c r="A76" s="8">
        <v>73</v>
      </c>
      <c r="B76" s="3">
        <v>3750</v>
      </c>
      <c r="C76" s="3" t="s">
        <v>99</v>
      </c>
      <c r="D76" s="3">
        <v>724</v>
      </c>
    </row>
    <row r="77" spans="1:4" x14ac:dyDescent="0.25">
      <c r="A77" s="8">
        <v>74</v>
      </c>
      <c r="B77" s="3">
        <v>3750</v>
      </c>
      <c r="C77" s="3" t="s">
        <v>99</v>
      </c>
      <c r="D77" s="11">
        <v>1267</v>
      </c>
    </row>
    <row r="78" spans="1:4" x14ac:dyDescent="0.25">
      <c r="A78" s="8">
        <v>75</v>
      </c>
      <c r="B78" s="3">
        <v>3750</v>
      </c>
      <c r="C78" s="3" t="s">
        <v>99</v>
      </c>
      <c r="D78" s="3">
        <v>362</v>
      </c>
    </row>
    <row r="79" spans="1:4" x14ac:dyDescent="0.25">
      <c r="A79" s="8">
        <v>76</v>
      </c>
      <c r="B79" s="3">
        <v>3750</v>
      </c>
      <c r="C79" s="3" t="s">
        <v>99</v>
      </c>
      <c r="D79" s="3">
        <v>724</v>
      </c>
    </row>
    <row r="80" spans="1:4" x14ac:dyDescent="0.25">
      <c r="A80" s="8">
        <v>77</v>
      </c>
      <c r="B80" s="3">
        <v>3750</v>
      </c>
      <c r="C80" s="3" t="s">
        <v>99</v>
      </c>
      <c r="D80" s="3">
        <v>362</v>
      </c>
    </row>
    <row r="81" spans="1:4" x14ac:dyDescent="0.25">
      <c r="A81" s="8">
        <v>78</v>
      </c>
      <c r="B81" s="3">
        <v>3750</v>
      </c>
      <c r="C81" s="3" t="s">
        <v>99</v>
      </c>
      <c r="D81" s="3">
        <v>362</v>
      </c>
    </row>
    <row r="82" spans="1:4" x14ac:dyDescent="0.25">
      <c r="A82" s="8">
        <v>79</v>
      </c>
      <c r="B82" s="3">
        <v>3750</v>
      </c>
      <c r="C82" s="3" t="s">
        <v>99</v>
      </c>
      <c r="D82" s="3">
        <v>362</v>
      </c>
    </row>
    <row r="83" spans="1:4" x14ac:dyDescent="0.25">
      <c r="A83" s="8">
        <v>80</v>
      </c>
      <c r="B83" s="3">
        <v>3720</v>
      </c>
      <c r="C83" s="3" t="s">
        <v>534</v>
      </c>
      <c r="D83" s="3">
        <v>386</v>
      </c>
    </row>
    <row r="84" spans="1:4" x14ac:dyDescent="0.25">
      <c r="A84" s="8">
        <v>81</v>
      </c>
      <c r="B84" s="3">
        <v>3720</v>
      </c>
      <c r="C84" s="3" t="s">
        <v>534</v>
      </c>
      <c r="D84" s="3">
        <v>184</v>
      </c>
    </row>
    <row r="85" spans="1:4" x14ac:dyDescent="0.25">
      <c r="A85" s="8">
        <v>82</v>
      </c>
      <c r="B85" s="3">
        <v>3750</v>
      </c>
      <c r="C85" s="3" t="s">
        <v>99</v>
      </c>
      <c r="D85" s="3">
        <v>181</v>
      </c>
    </row>
    <row r="86" spans="1:4" x14ac:dyDescent="0.25">
      <c r="A86" s="8">
        <v>83</v>
      </c>
      <c r="B86" s="3">
        <v>3750</v>
      </c>
      <c r="C86" s="3" t="s">
        <v>99</v>
      </c>
      <c r="D86" s="3">
        <v>181</v>
      </c>
    </row>
    <row r="87" spans="1:4" x14ac:dyDescent="0.25">
      <c r="A87" s="8">
        <v>84</v>
      </c>
      <c r="B87" s="3">
        <v>3750</v>
      </c>
      <c r="C87" s="3" t="s">
        <v>99</v>
      </c>
      <c r="D87" s="3">
        <v>327</v>
      </c>
    </row>
    <row r="88" spans="1:4" x14ac:dyDescent="0.25">
      <c r="A88" s="8">
        <v>85</v>
      </c>
      <c r="B88" s="3">
        <v>3750</v>
      </c>
      <c r="C88" s="3" t="s">
        <v>99</v>
      </c>
      <c r="D88" s="3">
        <v>327</v>
      </c>
    </row>
    <row r="89" spans="1:4" x14ac:dyDescent="0.25">
      <c r="A89" s="8">
        <v>86</v>
      </c>
      <c r="B89" s="3">
        <v>3750</v>
      </c>
      <c r="C89" s="3" t="s">
        <v>99</v>
      </c>
      <c r="D89" s="3">
        <v>327</v>
      </c>
    </row>
    <row r="90" spans="1:4" x14ac:dyDescent="0.25">
      <c r="A90" s="8">
        <v>87</v>
      </c>
      <c r="B90" s="3">
        <v>3750</v>
      </c>
      <c r="C90" s="3" t="s">
        <v>99</v>
      </c>
      <c r="D90" s="11">
        <v>7284.4</v>
      </c>
    </row>
    <row r="91" spans="1:4" x14ac:dyDescent="0.25">
      <c r="A91" s="8">
        <v>88</v>
      </c>
      <c r="B91" s="3">
        <v>3750</v>
      </c>
      <c r="C91" s="3" t="s">
        <v>99</v>
      </c>
      <c r="D91" s="11">
        <v>12457.79</v>
      </c>
    </row>
    <row r="92" spans="1:4" x14ac:dyDescent="0.25">
      <c r="A92" s="8">
        <v>89</v>
      </c>
      <c r="B92" s="3">
        <v>3750</v>
      </c>
      <c r="C92" s="3" t="s">
        <v>99</v>
      </c>
      <c r="D92" s="11">
        <v>1067</v>
      </c>
    </row>
    <row r="93" spans="1:4" x14ac:dyDescent="0.25">
      <c r="A93" s="8">
        <v>90</v>
      </c>
      <c r="B93" s="3">
        <v>3720</v>
      </c>
      <c r="C93" s="3" t="s">
        <v>534</v>
      </c>
      <c r="D93" s="3">
        <v>99.93</v>
      </c>
    </row>
    <row r="94" spans="1:4" x14ac:dyDescent="0.25">
      <c r="A94" s="8">
        <v>91</v>
      </c>
      <c r="B94" s="3">
        <v>3750</v>
      </c>
      <c r="C94" s="3" t="s">
        <v>99</v>
      </c>
      <c r="D94" s="11">
        <v>1080</v>
      </c>
    </row>
    <row r="95" spans="1:4" x14ac:dyDescent="0.25">
      <c r="A95" s="8">
        <v>92</v>
      </c>
      <c r="B95" s="3">
        <v>3750</v>
      </c>
      <c r="C95" s="3" t="s">
        <v>99</v>
      </c>
      <c r="D95" s="11">
        <v>1833.01</v>
      </c>
    </row>
    <row r="96" spans="1:4" x14ac:dyDescent="0.25">
      <c r="A96" s="8">
        <v>93</v>
      </c>
      <c r="B96" s="3">
        <v>3720</v>
      </c>
      <c r="C96" s="3" t="s">
        <v>534</v>
      </c>
      <c r="D96" s="3">
        <v>100</v>
      </c>
    </row>
    <row r="97" spans="1:4" x14ac:dyDescent="0.25">
      <c r="A97" s="8">
        <v>94</v>
      </c>
      <c r="B97" s="3">
        <v>3750</v>
      </c>
      <c r="C97" s="3" t="s">
        <v>99</v>
      </c>
      <c r="D97" s="11">
        <v>6379.9</v>
      </c>
    </row>
    <row r="98" spans="1:4" x14ac:dyDescent="0.25">
      <c r="A98" s="8">
        <v>95</v>
      </c>
      <c r="B98" s="3">
        <v>3720</v>
      </c>
      <c r="C98" s="3" t="s">
        <v>534</v>
      </c>
      <c r="D98" s="3">
        <v>812</v>
      </c>
    </row>
    <row r="99" spans="1:4" x14ac:dyDescent="0.25">
      <c r="A99" s="8">
        <v>96</v>
      </c>
      <c r="B99" s="3">
        <v>3750</v>
      </c>
      <c r="C99" s="3" t="s">
        <v>99</v>
      </c>
      <c r="D99" s="11">
        <v>1078</v>
      </c>
    </row>
    <row r="100" spans="1:4" x14ac:dyDescent="0.25">
      <c r="A100" s="8">
        <v>97</v>
      </c>
      <c r="B100" s="3">
        <v>3720</v>
      </c>
      <c r="C100" s="3" t="s">
        <v>534</v>
      </c>
      <c r="D100" s="3">
        <v>558</v>
      </c>
    </row>
    <row r="101" spans="1:4" x14ac:dyDescent="0.25">
      <c r="A101" s="8">
        <v>98</v>
      </c>
      <c r="B101" s="3">
        <v>3750</v>
      </c>
      <c r="C101" s="3" t="s">
        <v>99</v>
      </c>
      <c r="D101" s="3">
        <v>990</v>
      </c>
    </row>
    <row r="102" spans="1:4" x14ac:dyDescent="0.25">
      <c r="A102" s="8">
        <v>99</v>
      </c>
      <c r="B102" s="3">
        <v>3750</v>
      </c>
      <c r="C102" s="3" t="s">
        <v>99</v>
      </c>
      <c r="D102" s="3">
        <v>181</v>
      </c>
    </row>
    <row r="103" spans="1:4" x14ac:dyDescent="0.25">
      <c r="A103" s="8">
        <v>100</v>
      </c>
      <c r="B103" s="3">
        <v>3720</v>
      </c>
      <c r="C103" s="3" t="s">
        <v>534</v>
      </c>
      <c r="D103" s="3">
        <v>15</v>
      </c>
    </row>
    <row r="104" spans="1:4" x14ac:dyDescent="0.25">
      <c r="A104" s="8">
        <v>101</v>
      </c>
      <c r="B104" s="3">
        <v>3720</v>
      </c>
      <c r="C104" s="3" t="s">
        <v>534</v>
      </c>
      <c r="D104" s="3">
        <v>228</v>
      </c>
    </row>
    <row r="105" spans="1:4" x14ac:dyDescent="0.25">
      <c r="A105" s="8">
        <v>102</v>
      </c>
      <c r="B105" s="3">
        <v>3750</v>
      </c>
      <c r="C105" s="3" t="s">
        <v>99</v>
      </c>
      <c r="D105" s="3">
        <v>765.6</v>
      </c>
    </row>
    <row r="106" spans="1:4" x14ac:dyDescent="0.25">
      <c r="A106" s="8">
        <v>103</v>
      </c>
      <c r="B106" s="3">
        <v>3750</v>
      </c>
      <c r="C106" s="3" t="s">
        <v>99</v>
      </c>
      <c r="D106" s="3">
        <v>516</v>
      </c>
    </row>
    <row r="107" spans="1:4" x14ac:dyDescent="0.25">
      <c r="A107" s="8">
        <v>104</v>
      </c>
      <c r="B107" s="3">
        <v>3720</v>
      </c>
      <c r="C107" s="3" t="s">
        <v>534</v>
      </c>
      <c r="D107" s="3">
        <v>76</v>
      </c>
    </row>
    <row r="108" spans="1:4" x14ac:dyDescent="0.25">
      <c r="A108" s="8">
        <v>105</v>
      </c>
      <c r="B108" s="3">
        <v>3750</v>
      </c>
      <c r="C108" s="3" t="s">
        <v>99</v>
      </c>
      <c r="D108" s="3">
        <v>382.8</v>
      </c>
    </row>
    <row r="109" spans="1:4" x14ac:dyDescent="0.25">
      <c r="A109" s="8">
        <v>106</v>
      </c>
      <c r="B109" s="3">
        <v>3750</v>
      </c>
      <c r="C109" s="3" t="s">
        <v>99</v>
      </c>
      <c r="D109" s="3">
        <v>842.1</v>
      </c>
    </row>
    <row r="110" spans="1:4" x14ac:dyDescent="0.25">
      <c r="A110" s="8">
        <v>107</v>
      </c>
      <c r="B110" s="3">
        <v>3750</v>
      </c>
      <c r="C110" s="3" t="s">
        <v>99</v>
      </c>
      <c r="D110" s="11">
        <v>1364</v>
      </c>
    </row>
    <row r="111" spans="1:4" x14ac:dyDescent="0.25">
      <c r="A111" s="8">
        <v>108</v>
      </c>
      <c r="B111" s="3">
        <v>3720</v>
      </c>
      <c r="C111" s="3" t="s">
        <v>534</v>
      </c>
      <c r="D111" s="3">
        <v>936</v>
      </c>
    </row>
    <row r="112" spans="1:4" x14ac:dyDescent="0.25">
      <c r="A112" s="8">
        <v>109</v>
      </c>
      <c r="B112" s="3">
        <v>3750</v>
      </c>
      <c r="C112" s="3" t="s">
        <v>99</v>
      </c>
      <c r="D112" s="11">
        <v>3585</v>
      </c>
    </row>
    <row r="113" spans="1:4" x14ac:dyDescent="0.25">
      <c r="A113" s="8">
        <v>110</v>
      </c>
      <c r="B113" s="3">
        <v>3750</v>
      </c>
      <c r="C113" s="3" t="s">
        <v>99</v>
      </c>
      <c r="D113" s="11">
        <v>12355.11</v>
      </c>
    </row>
    <row r="114" spans="1:4" x14ac:dyDescent="0.25">
      <c r="A114" s="8">
        <v>111</v>
      </c>
      <c r="B114" s="3">
        <v>3720</v>
      </c>
      <c r="C114" s="3" t="s">
        <v>534</v>
      </c>
      <c r="D114" s="3">
        <v>392</v>
      </c>
    </row>
    <row r="115" spans="1:4" x14ac:dyDescent="0.25">
      <c r="A115" s="8">
        <v>112</v>
      </c>
      <c r="B115" s="3">
        <v>3750</v>
      </c>
      <c r="C115" s="3" t="s">
        <v>99</v>
      </c>
      <c r="D115" s="3">
        <v>250.5</v>
      </c>
    </row>
    <row r="116" spans="1:4" x14ac:dyDescent="0.25">
      <c r="A116" s="8">
        <v>113</v>
      </c>
      <c r="B116" s="3">
        <v>3750</v>
      </c>
      <c r="C116" s="3" t="s">
        <v>99</v>
      </c>
      <c r="D116" s="3">
        <v>181</v>
      </c>
    </row>
    <row r="117" spans="1:4" x14ac:dyDescent="0.25">
      <c r="A117" s="8">
        <v>114</v>
      </c>
      <c r="B117" s="3">
        <v>3750</v>
      </c>
      <c r="C117" s="3" t="s">
        <v>99</v>
      </c>
      <c r="D117" s="3">
        <v>181</v>
      </c>
    </row>
    <row r="118" spans="1:4" x14ac:dyDescent="0.25">
      <c r="A118" s="8">
        <v>115</v>
      </c>
      <c r="B118" s="3">
        <v>3750</v>
      </c>
      <c r="C118" s="3" t="s">
        <v>99</v>
      </c>
      <c r="D118" s="3">
        <v>368</v>
      </c>
    </row>
    <row r="119" spans="1:4" x14ac:dyDescent="0.25">
      <c r="A119" s="8">
        <v>116</v>
      </c>
      <c r="B119" s="3">
        <v>3720</v>
      </c>
      <c r="C119" s="3" t="s">
        <v>534</v>
      </c>
      <c r="D119" s="3">
        <v>216</v>
      </c>
    </row>
    <row r="120" spans="1:4" x14ac:dyDescent="0.25">
      <c r="A120" s="8">
        <v>117</v>
      </c>
      <c r="B120" s="3">
        <v>3720</v>
      </c>
      <c r="C120" s="3" t="s">
        <v>534</v>
      </c>
      <c r="D120" s="3">
        <v>331</v>
      </c>
    </row>
    <row r="121" spans="1:4" x14ac:dyDescent="0.25">
      <c r="A121" s="8">
        <v>118</v>
      </c>
      <c r="B121" s="3">
        <v>3720</v>
      </c>
      <c r="C121" s="3" t="s">
        <v>534</v>
      </c>
      <c r="D121" s="3">
        <v>522</v>
      </c>
    </row>
    <row r="122" spans="1:4" x14ac:dyDescent="0.25">
      <c r="A122" s="8">
        <v>119</v>
      </c>
      <c r="B122" s="3">
        <v>3750</v>
      </c>
      <c r="C122" s="3" t="s">
        <v>99</v>
      </c>
      <c r="D122" s="3">
        <v>340</v>
      </c>
    </row>
    <row r="123" spans="1:4" x14ac:dyDescent="0.25">
      <c r="A123" s="8">
        <v>120</v>
      </c>
      <c r="B123" s="3">
        <v>3750</v>
      </c>
      <c r="C123" s="3" t="s">
        <v>99</v>
      </c>
      <c r="D123" s="11">
        <v>1352</v>
      </c>
    </row>
    <row r="124" spans="1:4" x14ac:dyDescent="0.25">
      <c r="A124" s="8">
        <v>121</v>
      </c>
      <c r="B124" s="3">
        <v>3750</v>
      </c>
      <c r="C124" s="3" t="s">
        <v>99</v>
      </c>
      <c r="D124" s="11">
        <v>1148.4000000000001</v>
      </c>
    </row>
    <row r="125" spans="1:4" x14ac:dyDescent="0.25">
      <c r="A125" s="8">
        <v>122</v>
      </c>
      <c r="B125" s="3">
        <v>3720</v>
      </c>
      <c r="C125" s="3" t="s">
        <v>534</v>
      </c>
      <c r="D125" s="11">
        <v>9930</v>
      </c>
    </row>
    <row r="126" spans="1:4" x14ac:dyDescent="0.25">
      <c r="A126" s="8">
        <v>123</v>
      </c>
      <c r="B126" s="3">
        <v>3750</v>
      </c>
      <c r="C126" s="3" t="s">
        <v>99</v>
      </c>
      <c r="D126" s="3">
        <v>765.6</v>
      </c>
    </row>
    <row r="127" spans="1:4" x14ac:dyDescent="0.25">
      <c r="A127" s="8">
        <v>124</v>
      </c>
      <c r="B127" s="3">
        <v>3750</v>
      </c>
      <c r="C127" s="3" t="s">
        <v>99</v>
      </c>
      <c r="D127" s="11">
        <v>1952.5</v>
      </c>
    </row>
    <row r="128" spans="1:4" x14ac:dyDescent="0.25">
      <c r="A128" s="8">
        <v>125</v>
      </c>
      <c r="B128" s="3">
        <v>3720</v>
      </c>
      <c r="C128" s="3" t="s">
        <v>534</v>
      </c>
      <c r="D128" s="3">
        <v>593.97</v>
      </c>
    </row>
    <row r="129" spans="1:4" x14ac:dyDescent="0.25">
      <c r="A129" s="8">
        <v>126</v>
      </c>
      <c r="B129" s="3">
        <v>3750</v>
      </c>
      <c r="C129" s="3" t="s">
        <v>99</v>
      </c>
      <c r="D129" s="11">
        <v>2143.9</v>
      </c>
    </row>
    <row r="130" spans="1:4" x14ac:dyDescent="0.25">
      <c r="A130" s="8">
        <v>127</v>
      </c>
      <c r="B130" s="3">
        <v>3720</v>
      </c>
      <c r="C130" s="3" t="s">
        <v>534</v>
      </c>
      <c r="D130" s="3">
        <v>370</v>
      </c>
    </row>
    <row r="131" spans="1:4" x14ac:dyDescent="0.25">
      <c r="A131" s="8">
        <v>128</v>
      </c>
      <c r="B131" s="3">
        <v>3750</v>
      </c>
      <c r="C131" s="3" t="s">
        <v>99</v>
      </c>
      <c r="D131" s="11">
        <v>1985.9</v>
      </c>
    </row>
    <row r="132" spans="1:4" x14ac:dyDescent="0.25">
      <c r="A132" s="8">
        <v>129</v>
      </c>
      <c r="B132" s="3">
        <v>3720</v>
      </c>
      <c r="C132" s="3" t="s">
        <v>534</v>
      </c>
      <c r="D132" s="3">
        <v>613.59</v>
      </c>
    </row>
    <row r="133" spans="1:4" x14ac:dyDescent="0.25">
      <c r="A133" s="8">
        <v>130</v>
      </c>
      <c r="B133" s="3">
        <v>3750</v>
      </c>
      <c r="C133" s="3" t="s">
        <v>99</v>
      </c>
      <c r="D133" s="11">
        <v>1699.5</v>
      </c>
    </row>
    <row r="134" spans="1:4" x14ac:dyDescent="0.25">
      <c r="A134" s="8">
        <v>131</v>
      </c>
      <c r="B134" s="3">
        <v>3750</v>
      </c>
      <c r="C134" s="3" t="s">
        <v>99</v>
      </c>
      <c r="D134" s="11">
        <v>4227.87</v>
      </c>
    </row>
    <row r="135" spans="1:4" x14ac:dyDescent="0.25">
      <c r="A135" s="8">
        <v>132</v>
      </c>
      <c r="B135" s="3">
        <v>3750</v>
      </c>
      <c r="C135" s="3" t="s">
        <v>99</v>
      </c>
      <c r="D135" s="3">
        <v>155.5</v>
      </c>
    </row>
    <row r="136" spans="1:4" x14ac:dyDescent="0.25">
      <c r="A136" s="8">
        <v>133</v>
      </c>
      <c r="B136" s="3">
        <v>3720</v>
      </c>
      <c r="C136" s="3" t="s">
        <v>534</v>
      </c>
      <c r="D136" s="3">
        <v>24</v>
      </c>
    </row>
    <row r="137" spans="1:4" x14ac:dyDescent="0.25">
      <c r="A137" s="8">
        <v>134</v>
      </c>
      <c r="B137" s="3">
        <v>3750</v>
      </c>
      <c r="C137" s="3" t="s">
        <v>99</v>
      </c>
      <c r="D137" s="3">
        <v>887</v>
      </c>
    </row>
    <row r="138" spans="1:4" x14ac:dyDescent="0.25">
      <c r="A138" s="8">
        <v>135</v>
      </c>
      <c r="B138" s="3">
        <v>3710</v>
      </c>
      <c r="C138" s="3" t="s">
        <v>535</v>
      </c>
      <c r="D138" s="11">
        <v>3209.64</v>
      </c>
    </row>
    <row r="139" spans="1:4" x14ac:dyDescent="0.25">
      <c r="A139" s="8">
        <v>136</v>
      </c>
      <c r="B139" s="3">
        <v>3720</v>
      </c>
      <c r="C139" s="3" t="s">
        <v>534</v>
      </c>
      <c r="D139" s="3">
        <v>30</v>
      </c>
    </row>
    <row r="140" spans="1:4" x14ac:dyDescent="0.25">
      <c r="A140" s="8">
        <v>137</v>
      </c>
      <c r="B140" s="3">
        <v>3720</v>
      </c>
      <c r="C140" s="3" t="s">
        <v>534</v>
      </c>
      <c r="D140" s="3">
        <v>15</v>
      </c>
    </row>
    <row r="141" spans="1:4" x14ac:dyDescent="0.25">
      <c r="A141" s="8">
        <v>138</v>
      </c>
      <c r="B141" s="3">
        <v>3720</v>
      </c>
      <c r="C141" s="3" t="s">
        <v>534</v>
      </c>
      <c r="D141" s="3">
        <v>18</v>
      </c>
    </row>
    <row r="142" spans="1:4" x14ac:dyDescent="0.25">
      <c r="A142" s="8">
        <v>139</v>
      </c>
      <c r="B142" s="3">
        <v>3720</v>
      </c>
      <c r="C142" s="3" t="s">
        <v>534</v>
      </c>
      <c r="D142" s="3">
        <v>59</v>
      </c>
    </row>
    <row r="143" spans="1:4" x14ac:dyDescent="0.25">
      <c r="A143" s="8">
        <v>140</v>
      </c>
      <c r="B143" s="3">
        <v>3720</v>
      </c>
      <c r="C143" s="3" t="s">
        <v>534</v>
      </c>
      <c r="D143" s="3">
        <v>93</v>
      </c>
    </row>
    <row r="144" spans="1:4" x14ac:dyDescent="0.25">
      <c r="A144" s="8">
        <v>141</v>
      </c>
      <c r="B144" s="3">
        <v>3750</v>
      </c>
      <c r="C144" s="3" t="s">
        <v>99</v>
      </c>
      <c r="D144" s="3">
        <v>181</v>
      </c>
    </row>
    <row r="145" spans="1:4" x14ac:dyDescent="0.25">
      <c r="A145" s="8">
        <v>142</v>
      </c>
      <c r="B145" s="3">
        <v>3750</v>
      </c>
      <c r="C145" s="3" t="s">
        <v>99</v>
      </c>
      <c r="D145" s="3">
        <v>181</v>
      </c>
    </row>
    <row r="146" spans="1:4" x14ac:dyDescent="0.25">
      <c r="A146" s="8">
        <v>143</v>
      </c>
      <c r="B146" s="3">
        <v>3750</v>
      </c>
      <c r="C146" s="3" t="s">
        <v>99</v>
      </c>
      <c r="D146" s="3">
        <v>181</v>
      </c>
    </row>
    <row r="147" spans="1:4" x14ac:dyDescent="0.25">
      <c r="A147" s="8">
        <v>144</v>
      </c>
      <c r="B147" s="3">
        <v>3750</v>
      </c>
      <c r="C147" s="3" t="s">
        <v>99</v>
      </c>
      <c r="D147" s="3">
        <v>181</v>
      </c>
    </row>
    <row r="148" spans="1:4" x14ac:dyDescent="0.25">
      <c r="A148" s="8">
        <v>145</v>
      </c>
      <c r="B148" s="3">
        <v>3750</v>
      </c>
      <c r="C148" s="3" t="s">
        <v>99</v>
      </c>
      <c r="D148" s="3">
        <v>181</v>
      </c>
    </row>
    <row r="149" spans="1:4" x14ac:dyDescent="0.25">
      <c r="A149" s="8">
        <v>146</v>
      </c>
      <c r="B149" s="3">
        <v>3750</v>
      </c>
      <c r="C149" s="3" t="s">
        <v>99</v>
      </c>
      <c r="D149" s="3">
        <v>181</v>
      </c>
    </row>
    <row r="150" spans="1:4" x14ac:dyDescent="0.25">
      <c r="A150" s="8">
        <v>147</v>
      </c>
      <c r="B150" s="3">
        <v>3750</v>
      </c>
      <c r="C150" s="3" t="s">
        <v>99</v>
      </c>
      <c r="D150" s="3">
        <v>181</v>
      </c>
    </row>
    <row r="151" spans="1:4" x14ac:dyDescent="0.25">
      <c r="A151" s="8">
        <v>148</v>
      </c>
      <c r="B151" s="3">
        <v>3750</v>
      </c>
      <c r="C151" s="3" t="s">
        <v>99</v>
      </c>
      <c r="D151" s="3">
        <v>181</v>
      </c>
    </row>
    <row r="152" spans="1:4" x14ac:dyDescent="0.25">
      <c r="A152" s="8">
        <v>149</v>
      </c>
      <c r="B152" s="3">
        <v>3750</v>
      </c>
      <c r="C152" s="3" t="s">
        <v>99</v>
      </c>
      <c r="D152" s="3">
        <v>181</v>
      </c>
    </row>
    <row r="153" spans="1:4" x14ac:dyDescent="0.25">
      <c r="A153" s="8">
        <v>150</v>
      </c>
      <c r="B153" s="3">
        <v>3750</v>
      </c>
      <c r="C153" s="3" t="s">
        <v>99</v>
      </c>
      <c r="D153" s="3">
        <v>181</v>
      </c>
    </row>
    <row r="154" spans="1:4" x14ac:dyDescent="0.25">
      <c r="A154" s="8">
        <v>151</v>
      </c>
      <c r="B154" s="3">
        <v>3750</v>
      </c>
      <c r="C154" s="3" t="s">
        <v>99</v>
      </c>
      <c r="D154" s="3">
        <v>181</v>
      </c>
    </row>
    <row r="155" spans="1:4" x14ac:dyDescent="0.25">
      <c r="A155" s="8">
        <v>152</v>
      </c>
      <c r="B155" s="3">
        <v>3750</v>
      </c>
      <c r="C155" s="3" t="s">
        <v>99</v>
      </c>
      <c r="D155" s="3">
        <v>724</v>
      </c>
    </row>
    <row r="156" spans="1:4" x14ac:dyDescent="0.25">
      <c r="A156" s="8">
        <v>153</v>
      </c>
      <c r="B156" s="3">
        <v>3750</v>
      </c>
      <c r="C156" s="3" t="s">
        <v>99</v>
      </c>
      <c r="D156" s="3">
        <v>362</v>
      </c>
    </row>
    <row r="157" spans="1:4" x14ac:dyDescent="0.25">
      <c r="A157" s="8">
        <v>154</v>
      </c>
      <c r="B157" s="3">
        <v>3750</v>
      </c>
      <c r="C157" s="3" t="s">
        <v>99</v>
      </c>
      <c r="D157" s="3">
        <v>362</v>
      </c>
    </row>
    <row r="158" spans="1:4" x14ac:dyDescent="0.25">
      <c r="A158" s="8">
        <v>155</v>
      </c>
      <c r="B158" s="3">
        <v>3750</v>
      </c>
      <c r="C158" s="3" t="s">
        <v>99</v>
      </c>
      <c r="D158" s="3">
        <v>181</v>
      </c>
    </row>
    <row r="159" spans="1:4" x14ac:dyDescent="0.25">
      <c r="A159" s="8">
        <v>156</v>
      </c>
      <c r="B159" s="3">
        <v>3750</v>
      </c>
      <c r="C159" s="3" t="s">
        <v>99</v>
      </c>
      <c r="D159" s="3">
        <v>888</v>
      </c>
    </row>
    <row r="160" spans="1:4" x14ac:dyDescent="0.25">
      <c r="A160" s="8">
        <v>157</v>
      </c>
      <c r="B160" s="3">
        <v>3750</v>
      </c>
      <c r="C160" s="3" t="s">
        <v>99</v>
      </c>
      <c r="D160" s="11">
        <v>1531.2</v>
      </c>
    </row>
    <row r="161" spans="1:4" x14ac:dyDescent="0.25">
      <c r="A161" s="8">
        <v>158</v>
      </c>
      <c r="B161" s="3">
        <v>3750</v>
      </c>
      <c r="C161" s="3" t="s">
        <v>99</v>
      </c>
      <c r="D161" s="3">
        <v>380</v>
      </c>
    </row>
    <row r="162" spans="1:4" x14ac:dyDescent="0.25">
      <c r="A162" s="8">
        <v>159</v>
      </c>
      <c r="B162" s="3">
        <v>3750</v>
      </c>
      <c r="C162" s="3" t="s">
        <v>99</v>
      </c>
      <c r="D162" s="11">
        <v>1295</v>
      </c>
    </row>
    <row r="163" spans="1:4" x14ac:dyDescent="0.25">
      <c r="A163" s="8">
        <v>160</v>
      </c>
      <c r="B163" s="3">
        <v>3750</v>
      </c>
      <c r="C163" s="3" t="s">
        <v>99</v>
      </c>
      <c r="D163" s="11">
        <v>1500</v>
      </c>
    </row>
    <row r="164" spans="1:4" x14ac:dyDescent="0.25">
      <c r="A164" s="8">
        <v>161</v>
      </c>
      <c r="B164" s="3">
        <v>3750</v>
      </c>
      <c r="C164" s="3" t="s">
        <v>99</v>
      </c>
      <c r="D164" s="3">
        <v>724</v>
      </c>
    </row>
    <row r="165" spans="1:4" x14ac:dyDescent="0.25">
      <c r="A165" s="8">
        <v>162</v>
      </c>
      <c r="B165" s="3">
        <v>3750</v>
      </c>
      <c r="C165" s="3" t="s">
        <v>99</v>
      </c>
      <c r="D165" s="3">
        <v>765.6</v>
      </c>
    </row>
    <row r="166" spans="1:4" x14ac:dyDescent="0.25">
      <c r="A166" s="8">
        <v>163</v>
      </c>
      <c r="B166" s="3">
        <v>3750</v>
      </c>
      <c r="C166" s="3" t="s">
        <v>99</v>
      </c>
      <c r="D166" s="3">
        <v>312</v>
      </c>
    </row>
    <row r="167" spans="1:4" x14ac:dyDescent="0.25">
      <c r="A167" s="8">
        <v>164</v>
      </c>
      <c r="B167" s="3">
        <v>3750</v>
      </c>
      <c r="C167" s="3" t="s">
        <v>99</v>
      </c>
      <c r="D167" s="3">
        <v>740</v>
      </c>
    </row>
    <row r="168" spans="1:4" x14ac:dyDescent="0.25">
      <c r="A168" s="8">
        <v>165</v>
      </c>
      <c r="B168" s="3">
        <v>3710</v>
      </c>
      <c r="C168" s="3" t="s">
        <v>535</v>
      </c>
      <c r="D168" s="11">
        <v>6123</v>
      </c>
    </row>
    <row r="169" spans="1:4" x14ac:dyDescent="0.25">
      <c r="A169" s="8">
        <v>166</v>
      </c>
      <c r="B169" s="3">
        <v>3720</v>
      </c>
      <c r="C169" s="3" t="s">
        <v>534</v>
      </c>
      <c r="D169" s="3">
        <v>149</v>
      </c>
    </row>
    <row r="170" spans="1:4" x14ac:dyDescent="0.25">
      <c r="A170" s="8">
        <v>167</v>
      </c>
      <c r="B170" s="3">
        <v>3750</v>
      </c>
      <c r="C170" s="3" t="s">
        <v>99</v>
      </c>
      <c r="D170" s="11">
        <v>1097.3</v>
      </c>
    </row>
    <row r="171" spans="1:4" x14ac:dyDescent="0.25">
      <c r="A171" s="8">
        <v>168</v>
      </c>
      <c r="B171" s="3">
        <v>3750</v>
      </c>
      <c r="C171" s="3" t="s">
        <v>99</v>
      </c>
      <c r="D171" s="3">
        <v>887</v>
      </c>
    </row>
    <row r="172" spans="1:4" x14ac:dyDescent="0.25">
      <c r="A172" s="8">
        <v>169</v>
      </c>
      <c r="B172" s="3">
        <v>3710</v>
      </c>
      <c r="C172" s="3" t="s">
        <v>535</v>
      </c>
      <c r="D172" s="11">
        <v>2655.03</v>
      </c>
    </row>
    <row r="173" spans="1:4" x14ac:dyDescent="0.25">
      <c r="A173" s="8">
        <v>170</v>
      </c>
      <c r="B173" s="3">
        <v>3710</v>
      </c>
      <c r="C173" s="3" t="s">
        <v>535</v>
      </c>
      <c r="D173" s="11">
        <v>3964.34</v>
      </c>
    </row>
    <row r="174" spans="1:4" x14ac:dyDescent="0.25">
      <c r="A174" s="8">
        <v>171</v>
      </c>
      <c r="B174" s="3">
        <v>3720</v>
      </c>
      <c r="C174" s="3" t="s">
        <v>534</v>
      </c>
      <c r="D174" s="3">
        <v>429.86</v>
      </c>
    </row>
    <row r="175" spans="1:4" x14ac:dyDescent="0.25">
      <c r="A175" s="8">
        <v>172</v>
      </c>
      <c r="B175" s="3">
        <v>3720</v>
      </c>
      <c r="C175" s="3" t="s">
        <v>534</v>
      </c>
      <c r="D175" s="3">
        <v>60</v>
      </c>
    </row>
    <row r="176" spans="1:4" x14ac:dyDescent="0.25">
      <c r="A176" s="8">
        <v>173</v>
      </c>
      <c r="B176" s="3">
        <v>3750</v>
      </c>
      <c r="C176" s="3" t="s">
        <v>99</v>
      </c>
      <c r="D176" s="3">
        <v>362</v>
      </c>
    </row>
    <row r="177" spans="1:4" x14ac:dyDescent="0.25">
      <c r="A177" s="8">
        <v>174</v>
      </c>
      <c r="B177" s="3">
        <v>3750</v>
      </c>
      <c r="C177" s="3" t="s">
        <v>99</v>
      </c>
      <c r="D177" s="3">
        <v>405</v>
      </c>
    </row>
    <row r="178" spans="1:4" x14ac:dyDescent="0.25">
      <c r="A178" s="8">
        <v>175</v>
      </c>
      <c r="B178" s="3">
        <v>3750</v>
      </c>
      <c r="C178" s="3" t="s">
        <v>99</v>
      </c>
      <c r="D178" s="3">
        <v>423.5</v>
      </c>
    </row>
    <row r="179" spans="1:4" x14ac:dyDescent="0.25">
      <c r="A179" s="8">
        <v>176</v>
      </c>
      <c r="B179" s="3">
        <v>3720</v>
      </c>
      <c r="C179" s="3" t="s">
        <v>534</v>
      </c>
      <c r="D179" s="3">
        <v>40</v>
      </c>
    </row>
    <row r="180" spans="1:4" x14ac:dyDescent="0.25">
      <c r="A180" s="8">
        <v>177</v>
      </c>
      <c r="B180" s="3">
        <v>3750</v>
      </c>
      <c r="C180" s="3" t="s">
        <v>99</v>
      </c>
      <c r="D180" s="3">
        <v>543</v>
      </c>
    </row>
    <row r="181" spans="1:4" x14ac:dyDescent="0.25">
      <c r="A181" s="8">
        <v>178</v>
      </c>
      <c r="B181" s="3">
        <v>3750</v>
      </c>
      <c r="C181" s="3" t="s">
        <v>99</v>
      </c>
      <c r="D181" s="3">
        <v>362</v>
      </c>
    </row>
    <row r="182" spans="1:4" x14ac:dyDescent="0.25">
      <c r="A182" s="8">
        <v>179</v>
      </c>
      <c r="B182" s="3">
        <v>3720</v>
      </c>
      <c r="C182" s="3" t="s">
        <v>534</v>
      </c>
      <c r="D182" s="3">
        <v>408</v>
      </c>
    </row>
    <row r="183" spans="1:4" x14ac:dyDescent="0.25">
      <c r="A183" s="8">
        <v>180</v>
      </c>
      <c r="B183" s="3">
        <v>3750</v>
      </c>
      <c r="C183" s="3" t="s">
        <v>99</v>
      </c>
      <c r="D183" s="3">
        <v>543</v>
      </c>
    </row>
    <row r="184" spans="1:4" x14ac:dyDescent="0.25">
      <c r="A184" s="8">
        <v>181</v>
      </c>
      <c r="B184" s="3">
        <v>3720</v>
      </c>
      <c r="C184" s="3" t="s">
        <v>534</v>
      </c>
      <c r="D184" s="3">
        <v>387</v>
      </c>
    </row>
    <row r="185" spans="1:4" x14ac:dyDescent="0.25">
      <c r="A185" s="8">
        <v>182</v>
      </c>
      <c r="B185" s="3">
        <v>3750</v>
      </c>
      <c r="C185" s="3" t="s">
        <v>99</v>
      </c>
      <c r="D185" s="3">
        <v>362</v>
      </c>
    </row>
    <row r="186" spans="1:4" x14ac:dyDescent="0.25">
      <c r="A186" s="8">
        <v>183</v>
      </c>
      <c r="B186" s="3">
        <v>3750</v>
      </c>
      <c r="C186" s="3" t="s">
        <v>99</v>
      </c>
      <c r="D186" s="3">
        <v>724</v>
      </c>
    </row>
    <row r="187" spans="1:4" x14ac:dyDescent="0.25">
      <c r="A187" s="8">
        <v>184</v>
      </c>
      <c r="B187" s="3">
        <v>3720</v>
      </c>
      <c r="C187" s="3" t="s">
        <v>534</v>
      </c>
      <c r="D187" s="3">
        <v>38</v>
      </c>
    </row>
    <row r="188" spans="1:4" x14ac:dyDescent="0.25">
      <c r="A188" s="8">
        <v>185</v>
      </c>
      <c r="B188" s="3">
        <v>3750</v>
      </c>
      <c r="C188" s="3" t="s">
        <v>99</v>
      </c>
      <c r="D188" s="3">
        <v>567.82000000000005</v>
      </c>
    </row>
    <row r="189" spans="1:4" x14ac:dyDescent="0.25">
      <c r="A189" s="8">
        <v>186</v>
      </c>
      <c r="B189" s="3">
        <v>3720</v>
      </c>
      <c r="C189" s="3" t="s">
        <v>534</v>
      </c>
      <c r="D189" s="3">
        <v>468</v>
      </c>
    </row>
    <row r="190" spans="1:4" x14ac:dyDescent="0.25">
      <c r="A190" s="8">
        <v>187</v>
      </c>
      <c r="B190" s="3">
        <v>3750</v>
      </c>
      <c r="C190" s="3" t="s">
        <v>99</v>
      </c>
      <c r="D190" s="3">
        <v>361.9</v>
      </c>
    </row>
    <row r="191" spans="1:4" x14ac:dyDescent="0.25">
      <c r="A191" s="8">
        <v>188</v>
      </c>
      <c r="B191" s="3">
        <v>3720</v>
      </c>
      <c r="C191" s="3" t="s">
        <v>534</v>
      </c>
      <c r="D191" s="3">
        <v>72</v>
      </c>
    </row>
    <row r="192" spans="1:4" x14ac:dyDescent="0.25">
      <c r="A192" s="8">
        <v>189</v>
      </c>
      <c r="B192" s="3">
        <v>3750</v>
      </c>
      <c r="C192" s="3" t="s">
        <v>99</v>
      </c>
      <c r="D192" s="3">
        <v>127</v>
      </c>
    </row>
    <row r="193" spans="1:4" x14ac:dyDescent="0.25">
      <c r="A193" s="8">
        <v>190</v>
      </c>
      <c r="B193" s="3">
        <v>3750</v>
      </c>
      <c r="C193" s="3" t="s">
        <v>99</v>
      </c>
      <c r="D193" s="3">
        <v>543</v>
      </c>
    </row>
    <row r="194" spans="1:4" x14ac:dyDescent="0.25">
      <c r="A194" s="8">
        <v>191</v>
      </c>
      <c r="B194" s="3">
        <v>3720</v>
      </c>
      <c r="C194" s="3" t="s">
        <v>534</v>
      </c>
      <c r="D194" s="3">
        <v>112</v>
      </c>
    </row>
    <row r="195" spans="1:4" x14ac:dyDescent="0.25">
      <c r="A195" s="8">
        <v>192</v>
      </c>
      <c r="B195" s="3">
        <v>3720</v>
      </c>
      <c r="C195" s="3" t="s">
        <v>534</v>
      </c>
      <c r="D195" s="3">
        <v>190</v>
      </c>
    </row>
    <row r="196" spans="1:4" x14ac:dyDescent="0.25">
      <c r="A196" s="8">
        <v>193</v>
      </c>
      <c r="B196" s="3">
        <v>3750</v>
      </c>
      <c r="C196" s="3" t="s">
        <v>99</v>
      </c>
      <c r="D196" s="11">
        <v>1272</v>
      </c>
    </row>
    <row r="197" spans="1:4" x14ac:dyDescent="0.25">
      <c r="A197" s="8">
        <v>194</v>
      </c>
      <c r="B197" s="3">
        <v>3720</v>
      </c>
      <c r="C197" s="3" t="s">
        <v>534</v>
      </c>
      <c r="D197" s="3">
        <v>196</v>
      </c>
    </row>
    <row r="198" spans="1:4" x14ac:dyDescent="0.25">
      <c r="A198" s="8">
        <v>195</v>
      </c>
      <c r="B198" s="3">
        <v>3720</v>
      </c>
      <c r="C198" s="3" t="s">
        <v>534</v>
      </c>
      <c r="D198" s="3">
        <v>200</v>
      </c>
    </row>
    <row r="199" spans="1:4" x14ac:dyDescent="0.25">
      <c r="A199" s="8">
        <v>196</v>
      </c>
      <c r="B199" s="3">
        <v>3750</v>
      </c>
      <c r="C199" s="3" t="s">
        <v>99</v>
      </c>
      <c r="D199" s="3">
        <v>724</v>
      </c>
    </row>
    <row r="200" spans="1:4" x14ac:dyDescent="0.25">
      <c r="A200" s="8">
        <v>197</v>
      </c>
      <c r="B200" s="3">
        <v>3720</v>
      </c>
      <c r="C200" s="3" t="s">
        <v>534</v>
      </c>
      <c r="D200" s="3">
        <v>260</v>
      </c>
    </row>
    <row r="201" spans="1:4" x14ac:dyDescent="0.25">
      <c r="A201" s="8">
        <v>198</v>
      </c>
      <c r="B201" s="3">
        <v>3750</v>
      </c>
      <c r="C201" s="3" t="s">
        <v>99</v>
      </c>
      <c r="D201" s="11">
        <v>2619.1</v>
      </c>
    </row>
    <row r="202" spans="1:4" x14ac:dyDescent="0.25">
      <c r="A202" s="8">
        <v>199</v>
      </c>
      <c r="B202" s="3">
        <v>3720</v>
      </c>
      <c r="C202" s="3" t="s">
        <v>534</v>
      </c>
      <c r="D202" s="3">
        <v>80</v>
      </c>
    </row>
    <row r="203" spans="1:4" x14ac:dyDescent="0.25">
      <c r="A203" s="8">
        <v>200</v>
      </c>
      <c r="B203" s="3">
        <v>3750</v>
      </c>
      <c r="C203" s="3" t="s">
        <v>99</v>
      </c>
      <c r="D203" s="3">
        <v>516</v>
      </c>
    </row>
    <row r="204" spans="1:4" x14ac:dyDescent="0.25">
      <c r="A204" s="8">
        <v>201</v>
      </c>
      <c r="B204" s="3">
        <v>3720</v>
      </c>
      <c r="C204" s="3" t="s">
        <v>534</v>
      </c>
      <c r="D204" s="3">
        <v>100</v>
      </c>
    </row>
    <row r="205" spans="1:4" x14ac:dyDescent="0.25">
      <c r="A205" s="8">
        <v>202</v>
      </c>
      <c r="B205" s="3">
        <v>3750</v>
      </c>
      <c r="C205" s="3" t="s">
        <v>99</v>
      </c>
      <c r="D205" s="3">
        <v>411</v>
      </c>
    </row>
    <row r="206" spans="1:4" x14ac:dyDescent="0.25">
      <c r="A206" s="8">
        <v>203</v>
      </c>
      <c r="B206" s="3">
        <v>3750</v>
      </c>
      <c r="C206" s="3" t="s">
        <v>99</v>
      </c>
      <c r="D206" s="3">
        <v>750</v>
      </c>
    </row>
    <row r="207" spans="1:4" x14ac:dyDescent="0.25">
      <c r="A207" s="8">
        <v>204</v>
      </c>
      <c r="B207" s="3">
        <v>3750</v>
      </c>
      <c r="C207" s="3" t="s">
        <v>99</v>
      </c>
      <c r="D207" s="11">
        <v>1637</v>
      </c>
    </row>
    <row r="208" spans="1:4" x14ac:dyDescent="0.25">
      <c r="A208" s="8">
        <v>205</v>
      </c>
      <c r="B208" s="3">
        <v>3720</v>
      </c>
      <c r="C208" s="3" t="s">
        <v>534</v>
      </c>
      <c r="D208" s="3">
        <v>430.92</v>
      </c>
    </row>
    <row r="209" spans="1:4" x14ac:dyDescent="0.25">
      <c r="A209" s="8">
        <v>206</v>
      </c>
      <c r="B209" s="3">
        <v>3750</v>
      </c>
      <c r="C209" s="3" t="s">
        <v>99</v>
      </c>
      <c r="D209" s="3">
        <v>765.6</v>
      </c>
    </row>
    <row r="210" spans="1:4" x14ac:dyDescent="0.25">
      <c r="A210" s="8">
        <v>207</v>
      </c>
      <c r="B210" s="3">
        <v>3750</v>
      </c>
      <c r="C210" s="3" t="s">
        <v>99</v>
      </c>
      <c r="D210" s="3">
        <v>370</v>
      </c>
    </row>
    <row r="211" spans="1:4" x14ac:dyDescent="0.25">
      <c r="A211" s="8">
        <v>208</v>
      </c>
      <c r="B211" s="3">
        <v>3750</v>
      </c>
      <c r="C211" s="3" t="s">
        <v>99</v>
      </c>
      <c r="D211" s="3">
        <v>765.6</v>
      </c>
    </row>
    <row r="212" spans="1:4" x14ac:dyDescent="0.25">
      <c r="A212" s="8">
        <v>209</v>
      </c>
      <c r="B212" s="3">
        <v>3750</v>
      </c>
      <c r="C212" s="3" t="s">
        <v>99</v>
      </c>
      <c r="D212" s="11">
        <v>1520</v>
      </c>
    </row>
    <row r="213" spans="1:4" x14ac:dyDescent="0.25">
      <c r="A213" s="8">
        <v>210</v>
      </c>
      <c r="B213" s="3">
        <v>3750</v>
      </c>
      <c r="C213" s="3" t="s">
        <v>99</v>
      </c>
      <c r="D213" s="11">
        <v>3939.02</v>
      </c>
    </row>
    <row r="214" spans="1:4" x14ac:dyDescent="0.25">
      <c r="A214" s="8">
        <v>211</v>
      </c>
      <c r="B214" s="3">
        <v>3720</v>
      </c>
      <c r="C214" s="3" t="s">
        <v>534</v>
      </c>
      <c r="D214" s="3">
        <v>100</v>
      </c>
    </row>
    <row r="215" spans="1:4" x14ac:dyDescent="0.25">
      <c r="A215" s="8">
        <v>212</v>
      </c>
      <c r="B215" s="3">
        <v>3750</v>
      </c>
      <c r="C215" s="3" t="s">
        <v>99</v>
      </c>
      <c r="D215" s="3">
        <v>362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15"/>
  <sheetViews>
    <sheetView topLeftCell="A190" workbookViewId="0">
      <selection activeCell="B217" sqref="B217"/>
    </sheetView>
  </sheetViews>
  <sheetFormatPr baseColWidth="10" defaultColWidth="9.140625" defaultRowHeight="15" x14ac:dyDescent="0.25"/>
  <cols>
    <col min="1" max="1" width="4.85546875" customWidth="1"/>
    <col min="2" max="2" width="46.140625" bestFit="1" customWidth="1"/>
  </cols>
  <sheetData>
    <row r="1" spans="1:2" hidden="1" x14ac:dyDescent="0.25">
      <c r="B1" t="s">
        <v>14</v>
      </c>
    </row>
    <row r="2" spans="1:2" hidden="1" x14ac:dyDescent="0.25">
      <c r="B2" t="s">
        <v>536</v>
      </c>
    </row>
    <row r="3" spans="1:2" x14ac:dyDescent="0.25">
      <c r="A3" s="1" t="s">
        <v>530</v>
      </c>
      <c r="B3" s="1" t="s">
        <v>537</v>
      </c>
    </row>
    <row r="4" spans="1:2" x14ac:dyDescent="0.25">
      <c r="A4">
        <v>1</v>
      </c>
      <c r="B4" s="13" t="str">
        <f>HYPERLINK("https://ieeg-my.sharepoint.com/:b:/g/personal/transparencia_ieeg_org_mx/IQDc9WotPNMIQatA_2-rfssxAV1dK7xG6KIHFGc7Nd7OORc?e=KufB1Q")</f>
        <v>https://ieeg-my.sharepoint.com/:b:/g/personal/transparencia_ieeg_org_mx/IQDc9WotPNMIQatA_2-rfssxAV1dK7xG6KIHFGc7Nd7OORc?e=KufB1Q</v>
      </c>
    </row>
    <row r="5" spans="1:2" x14ac:dyDescent="0.25">
      <c r="A5">
        <v>2</v>
      </c>
      <c r="B5" s="13" t="str">
        <f>HYPERLINK("https://ieeg-my.sharepoint.com/:b:/g/personal/transparencia_ieeg_org_mx/IQDlsAHlk2asR6CC4VumN4fiAUHg8wJlDZKmNIl2_Fj-EtU?e=MslGvJ")</f>
        <v>https://ieeg-my.sharepoint.com/:b:/g/personal/transparencia_ieeg_org_mx/IQDlsAHlk2asR6CC4VumN4fiAUHg8wJlDZKmNIl2_Fj-EtU?e=MslGvJ</v>
      </c>
    </row>
    <row r="6" spans="1:2" x14ac:dyDescent="0.25">
      <c r="A6">
        <v>3</v>
      </c>
      <c r="B6" s="13" t="str">
        <f>HYPERLINK("https://ieeg-my.sharepoint.com/:b:/g/personal/transparencia_ieeg_org_mx/IQAQOAqghws9TKfllNrEx-cIAT0wXPgtWlafyvXadvSTwik?e=RDNmj0")</f>
        <v>https://ieeg-my.sharepoint.com/:b:/g/personal/transparencia_ieeg_org_mx/IQAQOAqghws9TKfllNrEx-cIAT0wXPgtWlafyvXadvSTwik?e=RDNmj0</v>
      </c>
    </row>
    <row r="7" spans="1:2" x14ac:dyDescent="0.25">
      <c r="A7">
        <v>4</v>
      </c>
      <c r="B7" s="13" t="str">
        <f>HYPERLINK("https://ieeg-my.sharepoint.com/:b:/g/personal/transparencia_ieeg_org_mx/IQCYSKYjcyHHRZwpxvANA7xfAfgp1t2CjjaRLJ_esRqG_rs?e=EYrbX9")</f>
        <v>https://ieeg-my.sharepoint.com/:b:/g/personal/transparencia_ieeg_org_mx/IQCYSKYjcyHHRZwpxvANA7xfAfgp1t2CjjaRLJ_esRqG_rs?e=EYrbX9</v>
      </c>
    </row>
    <row r="8" spans="1:2" x14ac:dyDescent="0.25">
      <c r="A8">
        <v>5</v>
      </c>
      <c r="B8" s="13" t="str">
        <f>HYPERLINK("https://ieeg-my.sharepoint.com/:b:/g/personal/transparencia_ieeg_org_mx/IQDRoMc5DjO_TIiJ-8845YWIAfl60cHYGcPlIDuMdH-agHM?e=h7oKgZ")</f>
        <v>https://ieeg-my.sharepoint.com/:b:/g/personal/transparencia_ieeg_org_mx/IQDRoMc5DjO_TIiJ-8845YWIAfl60cHYGcPlIDuMdH-agHM?e=h7oKgZ</v>
      </c>
    </row>
    <row r="9" spans="1:2" x14ac:dyDescent="0.25">
      <c r="A9">
        <v>6</v>
      </c>
      <c r="B9" s="13" t="str">
        <f>HYPERLINK("https://ieeg-my.sharepoint.com/:b:/g/personal/transparencia_ieeg_org_mx/IQDle7X_iu5wQ6k0ZLA_EtIuAW7NdlXKaeQ7vX1ktYCzVm0?e=kfayHv")</f>
        <v>https://ieeg-my.sharepoint.com/:b:/g/personal/transparencia_ieeg_org_mx/IQDle7X_iu5wQ6k0ZLA_EtIuAW7NdlXKaeQ7vX1ktYCzVm0?e=kfayHv</v>
      </c>
    </row>
    <row r="10" spans="1:2" x14ac:dyDescent="0.25">
      <c r="A10">
        <v>7</v>
      </c>
      <c r="B10" s="13" t="str">
        <f>HYPERLINK("https://ieeg-my.sharepoint.com/:b:/g/personal/transparencia_ieeg_org_mx/IQAq3IHXAxeQSJYYsGFUdJV9AQt9YUgHbSKy_BkDRzWJJNM?e=Shj6di")</f>
        <v>https://ieeg-my.sharepoint.com/:b:/g/personal/transparencia_ieeg_org_mx/IQAq3IHXAxeQSJYYsGFUdJV9AQt9YUgHbSKy_BkDRzWJJNM?e=Shj6di</v>
      </c>
    </row>
    <row r="11" spans="1:2" x14ac:dyDescent="0.25">
      <c r="A11">
        <v>8</v>
      </c>
      <c r="B11" s="13" t="str">
        <f>HYPERLINK("https://ieeg-my.sharepoint.com/:b:/g/personal/transparencia_ieeg_org_mx/IQACfE2iYNGgQZS1nowi6oBsAdgKI36yRPYHaCrjddveVJA?e=Utxn5b")</f>
        <v>https://ieeg-my.sharepoint.com/:b:/g/personal/transparencia_ieeg_org_mx/IQACfE2iYNGgQZS1nowi6oBsAdgKI36yRPYHaCrjddveVJA?e=Utxn5b</v>
      </c>
    </row>
    <row r="12" spans="1:2" x14ac:dyDescent="0.25">
      <c r="A12">
        <v>9</v>
      </c>
      <c r="B12" s="13" t="str">
        <f>HYPERLINK("https://ieeg-my.sharepoint.com/:b:/g/personal/transparencia_ieeg_org_mx/IQCo6FPqqk1cT5JwjnB_l1V0AXQFJUgoePCUQ1o_StNgQ8c?e=2QGQuf")</f>
        <v>https://ieeg-my.sharepoint.com/:b:/g/personal/transparencia_ieeg_org_mx/IQCo6FPqqk1cT5JwjnB_l1V0AXQFJUgoePCUQ1o_StNgQ8c?e=2QGQuf</v>
      </c>
    </row>
    <row r="13" spans="1:2" x14ac:dyDescent="0.25">
      <c r="A13">
        <v>10</v>
      </c>
      <c r="B13" s="13" t="str">
        <f>HYPERLINK("https://ieeg-my.sharepoint.com/:b:/g/personal/transparencia_ieeg_org_mx/IQAUWY9nUSKlTKSGzhSB5v9pAcrlC1W_x7SdBdF1ZIcly-Y?e=0HvEaQ")</f>
        <v>https://ieeg-my.sharepoint.com/:b:/g/personal/transparencia_ieeg_org_mx/IQAUWY9nUSKlTKSGzhSB5v9pAcrlC1W_x7SdBdF1ZIcly-Y?e=0HvEaQ</v>
      </c>
    </row>
    <row r="14" spans="1:2" x14ac:dyDescent="0.25">
      <c r="A14">
        <v>11</v>
      </c>
      <c r="B14" s="13" t="str">
        <f>HYPERLINK("https://ieeg-my.sharepoint.com/:b:/g/personal/transparencia_ieeg_org_mx/IQAEplXn0MqqRIMXbgMvQcPAAbyj8uv5E_Ey6cBFo7mGnu0?e=kawNDg")</f>
        <v>https://ieeg-my.sharepoint.com/:b:/g/personal/transparencia_ieeg_org_mx/IQAEplXn0MqqRIMXbgMvQcPAAbyj8uv5E_Ey6cBFo7mGnu0?e=kawNDg</v>
      </c>
    </row>
    <row r="15" spans="1:2" x14ac:dyDescent="0.25">
      <c r="A15">
        <v>12</v>
      </c>
      <c r="B15" s="13" t="str">
        <f>HYPERLINK("https://ieeg-my.sharepoint.com/:b:/g/personal/transparencia_ieeg_org_mx/IQCi85QyobZRS5pinxYjRfSOARjgL3RrsSRKVO2jetJsYAQ?e=m3jyjq")</f>
        <v>https://ieeg-my.sharepoint.com/:b:/g/personal/transparencia_ieeg_org_mx/IQCi85QyobZRS5pinxYjRfSOARjgL3RrsSRKVO2jetJsYAQ?e=m3jyjq</v>
      </c>
    </row>
    <row r="16" spans="1:2" x14ac:dyDescent="0.25">
      <c r="A16">
        <v>13</v>
      </c>
      <c r="B16" s="13" t="str">
        <f>HYPERLINK("https://ieeg-my.sharepoint.com/:b:/g/personal/transparencia_ieeg_org_mx/IQB8IWzW0QQDSbvImr4HVdZQASFE2VOgJDpCWfuYcjxGEWs?e=tjNa3t")</f>
        <v>https://ieeg-my.sharepoint.com/:b:/g/personal/transparencia_ieeg_org_mx/IQB8IWzW0QQDSbvImr4HVdZQASFE2VOgJDpCWfuYcjxGEWs?e=tjNa3t</v>
      </c>
    </row>
    <row r="17" spans="1:2" x14ac:dyDescent="0.25">
      <c r="A17">
        <v>14</v>
      </c>
      <c r="B17" s="13" t="str">
        <f>HYPERLINK("https://ieeg-my.sharepoint.com/:b:/g/personal/transparencia_ieeg_org_mx/IQAJOA56xZRnQbnphhy3ayJMAZn3Y-vCjV5z8KwgjU2D8cI?e=v7urJO")</f>
        <v>https://ieeg-my.sharepoint.com/:b:/g/personal/transparencia_ieeg_org_mx/IQAJOA56xZRnQbnphhy3ayJMAZn3Y-vCjV5z8KwgjU2D8cI?e=v7urJO</v>
      </c>
    </row>
    <row r="18" spans="1:2" x14ac:dyDescent="0.25">
      <c r="A18">
        <v>15</v>
      </c>
      <c r="B18" s="13" t="str">
        <f>HYPERLINK("https://ieeg-my.sharepoint.com/:b:/g/personal/transparencia_ieeg_org_mx/IQCKtLGR7Ix1Tb49G-Bv4ROgAbjExkJ-QPYEXe5GiYWPkk4?e=VhXbFk")</f>
        <v>https://ieeg-my.sharepoint.com/:b:/g/personal/transparencia_ieeg_org_mx/IQCKtLGR7Ix1Tb49G-Bv4ROgAbjExkJ-QPYEXe5GiYWPkk4?e=VhXbFk</v>
      </c>
    </row>
    <row r="19" spans="1:2" x14ac:dyDescent="0.25">
      <c r="A19">
        <v>16</v>
      </c>
      <c r="B19" s="13" t="str">
        <f>HYPERLINK("https://ieeg-my.sharepoint.com/:b:/g/personal/transparencia_ieeg_org_mx/IQAd4yKqI4L5TK1wDf7g98vXARQNkNYt-U2tm6wcPgvrSVs?e=5ub94L")</f>
        <v>https://ieeg-my.sharepoint.com/:b:/g/personal/transparencia_ieeg_org_mx/IQAd4yKqI4L5TK1wDf7g98vXARQNkNYt-U2tm6wcPgvrSVs?e=5ub94L</v>
      </c>
    </row>
    <row r="20" spans="1:2" x14ac:dyDescent="0.25">
      <c r="A20">
        <v>17</v>
      </c>
      <c r="B20" s="13" t="str">
        <f>HYPERLINK("https://ieeg-my.sharepoint.com/:b:/g/personal/transparencia_ieeg_org_mx/IQCEvi7knE77RrUDEfovP-XpAUe8SEAOBOc5SBwQsxr6hTk?e=IHs53k")</f>
        <v>https://ieeg-my.sharepoint.com/:b:/g/personal/transparencia_ieeg_org_mx/IQCEvi7knE77RrUDEfovP-XpAUe8SEAOBOc5SBwQsxr6hTk?e=IHs53k</v>
      </c>
    </row>
    <row r="21" spans="1:2" x14ac:dyDescent="0.25">
      <c r="A21">
        <v>18</v>
      </c>
      <c r="B21" s="13" t="str">
        <f>HYPERLINK("https://ieeg-my.sharepoint.com/:b:/g/personal/transparencia_ieeg_org_mx/IQBeib6e98sfR5vec075Wz2WAaR8FJHuz4ouOmVO-Y8XeRA?e=A5mOFL")</f>
        <v>https://ieeg-my.sharepoint.com/:b:/g/personal/transparencia_ieeg_org_mx/IQBeib6e98sfR5vec075Wz2WAaR8FJHuz4ouOmVO-Y8XeRA?e=A5mOFL</v>
      </c>
    </row>
    <row r="22" spans="1:2" x14ac:dyDescent="0.25">
      <c r="A22">
        <v>19</v>
      </c>
      <c r="B22" s="13" t="str">
        <f>HYPERLINK("https://ieeg-my.sharepoint.com/:b:/g/personal/transparencia_ieeg_org_mx/IQBt-r9oBFWfQZsMHmycyMvqAWjFPBhXej_l1XPLq_fixQc?e=gL3ZqK")</f>
        <v>https://ieeg-my.sharepoint.com/:b:/g/personal/transparencia_ieeg_org_mx/IQBt-r9oBFWfQZsMHmycyMvqAWjFPBhXej_l1XPLq_fixQc?e=gL3ZqK</v>
      </c>
    </row>
    <row r="23" spans="1:2" x14ac:dyDescent="0.25">
      <c r="A23">
        <v>20</v>
      </c>
      <c r="B23" s="13" t="str">
        <f>HYPERLINK("https://ieeg-my.sharepoint.com/:b:/g/personal/transparencia_ieeg_org_mx/IQDlAb45A2HFSJpyBTj0n01tAYAlsas-OYeZ7_kV2kW0iVU?e=1jldcf")</f>
        <v>https://ieeg-my.sharepoint.com/:b:/g/personal/transparencia_ieeg_org_mx/IQDlAb45A2HFSJpyBTj0n01tAYAlsas-OYeZ7_kV2kW0iVU?e=1jldcf</v>
      </c>
    </row>
    <row r="24" spans="1:2" x14ac:dyDescent="0.25">
      <c r="A24">
        <v>21</v>
      </c>
      <c r="B24" s="13" t="str">
        <f>HYPERLINK("https://ieeg-my.sharepoint.com/:b:/g/personal/transparencia_ieeg_org_mx/IQC_h_3QgLy1RoAl7747-7R7AY6GD4aorvdtGrJDUmNMgCk?e=gViamc")</f>
        <v>https://ieeg-my.sharepoint.com/:b:/g/personal/transparencia_ieeg_org_mx/IQC_h_3QgLy1RoAl7747-7R7AY6GD4aorvdtGrJDUmNMgCk?e=gViamc</v>
      </c>
    </row>
    <row r="25" spans="1:2" x14ac:dyDescent="0.25">
      <c r="A25">
        <v>22</v>
      </c>
      <c r="B25" s="13" t="str">
        <f>HYPERLINK("https://ieeg-my.sharepoint.com/:b:/g/personal/transparencia_ieeg_org_mx/IQC53KTEG37JS4qFX8LxkNKvAbiNkvk1bN0UiT6gljPM1ak?e=7ExnGe")</f>
        <v>https://ieeg-my.sharepoint.com/:b:/g/personal/transparencia_ieeg_org_mx/IQC53KTEG37JS4qFX8LxkNKvAbiNkvk1bN0UiT6gljPM1ak?e=7ExnGe</v>
      </c>
    </row>
    <row r="26" spans="1:2" x14ac:dyDescent="0.25">
      <c r="A26">
        <v>23</v>
      </c>
      <c r="B26" s="13" t="str">
        <f>HYPERLINK("https://ieeg-my.sharepoint.com/:b:/g/personal/transparencia_ieeg_org_mx/IQCKTM6hjUWaSaPKRRfUQGtzAX4NJ_CpwzqphF2Col3WnUA?e=MNJ240")</f>
        <v>https://ieeg-my.sharepoint.com/:b:/g/personal/transparencia_ieeg_org_mx/IQCKTM6hjUWaSaPKRRfUQGtzAX4NJ_CpwzqphF2Col3WnUA?e=MNJ240</v>
      </c>
    </row>
    <row r="27" spans="1:2" x14ac:dyDescent="0.25">
      <c r="A27">
        <v>24</v>
      </c>
      <c r="B27" s="13" t="str">
        <f>HYPERLINK("https://ieeg-my.sharepoint.com/:b:/g/personal/transparencia_ieeg_org_mx/IQDbqotfSn7VTLxeLXtntyDCATYGkpMrRjLKQS7rUdJzygc?e=TdxQb2")</f>
        <v>https://ieeg-my.sharepoint.com/:b:/g/personal/transparencia_ieeg_org_mx/IQDbqotfSn7VTLxeLXtntyDCATYGkpMrRjLKQS7rUdJzygc?e=TdxQb2</v>
      </c>
    </row>
    <row r="28" spans="1:2" x14ac:dyDescent="0.25">
      <c r="A28">
        <v>25</v>
      </c>
      <c r="B28" s="13" t="str">
        <f>HYPERLINK("https://ieeg-my.sharepoint.com/:b:/g/personal/transparencia_ieeg_org_mx/IQBnNsGY-2oqT417zbl3oQqTAVdqgucZwsU2aLazF253Co0?e=F1Weqa")</f>
        <v>https://ieeg-my.sharepoint.com/:b:/g/personal/transparencia_ieeg_org_mx/IQBnNsGY-2oqT417zbl3oQqTAVdqgucZwsU2aLazF253Co0?e=F1Weqa</v>
      </c>
    </row>
    <row r="29" spans="1:2" x14ac:dyDescent="0.25">
      <c r="A29">
        <v>26</v>
      </c>
      <c r="B29" s="13" t="str">
        <f>HYPERLINK("https://ieeg-my.sharepoint.com/:b:/g/personal/transparencia_ieeg_org_mx/IQCjxtMMr2-bSamcX7ylUb8KAYnft16Od9485Ef7DLmF_io?e=6EMT8i")</f>
        <v>https://ieeg-my.sharepoint.com/:b:/g/personal/transparencia_ieeg_org_mx/IQCjxtMMr2-bSamcX7ylUb8KAYnft16Od9485Ef7DLmF_io?e=6EMT8i</v>
      </c>
    </row>
    <row r="30" spans="1:2" x14ac:dyDescent="0.25">
      <c r="A30">
        <v>27</v>
      </c>
      <c r="B30" s="13" t="str">
        <f>HYPERLINK("https://ieeg-my.sharepoint.com/:b:/g/personal/transparencia_ieeg_org_mx/IQDphvQBYx-ET5HX7T08cd4ZAX396roe9D_Bg_aXRbNFgT8?e=BFSkav")</f>
        <v>https://ieeg-my.sharepoint.com/:b:/g/personal/transparencia_ieeg_org_mx/IQDphvQBYx-ET5HX7T08cd4ZAX396roe9D_Bg_aXRbNFgT8?e=BFSkav</v>
      </c>
    </row>
    <row r="31" spans="1:2" x14ac:dyDescent="0.25">
      <c r="A31">
        <v>28</v>
      </c>
      <c r="B31" s="13" t="str">
        <f>HYPERLINK("https://ieeg-my.sharepoint.com/:b:/g/personal/transparencia_ieeg_org_mx/IQCgifN47FZDT6Ln7Lzb_5JYAY5E_DB_j43RwsamslwHP3M?e=zti30I")</f>
        <v>https://ieeg-my.sharepoint.com/:b:/g/personal/transparencia_ieeg_org_mx/IQCgifN47FZDT6Ln7Lzb_5JYAY5E_DB_j43RwsamslwHP3M?e=zti30I</v>
      </c>
    </row>
    <row r="32" spans="1:2" x14ac:dyDescent="0.25">
      <c r="A32">
        <v>29</v>
      </c>
      <c r="B32" s="13" t="str">
        <f>HYPERLINK("https://ieeg-my.sharepoint.com/:b:/g/personal/transparencia_ieeg_org_mx/IQDkwc7cK7e_T5JJ-JeochibAR4dDMBVMpZQQHfhjvXrkfQ?e=b1TEv4")</f>
        <v>https://ieeg-my.sharepoint.com/:b:/g/personal/transparencia_ieeg_org_mx/IQDkwc7cK7e_T5JJ-JeochibAR4dDMBVMpZQQHfhjvXrkfQ?e=b1TEv4</v>
      </c>
    </row>
    <row r="33" spans="1:2" x14ac:dyDescent="0.25">
      <c r="A33">
        <v>30</v>
      </c>
      <c r="B33" s="13" t="str">
        <f>HYPERLINK("https://ieeg-my.sharepoint.com/:b:/g/personal/transparencia_ieeg_org_mx/IQD5t9V8NZBLS4CHUGXwDyFxAZ-isrePR5KYbAORFrIN9bw?e=aXSPaI")</f>
        <v>https://ieeg-my.sharepoint.com/:b:/g/personal/transparencia_ieeg_org_mx/IQD5t9V8NZBLS4CHUGXwDyFxAZ-isrePR5KYbAORFrIN9bw?e=aXSPaI</v>
      </c>
    </row>
    <row r="34" spans="1:2" x14ac:dyDescent="0.25">
      <c r="A34">
        <v>31</v>
      </c>
      <c r="B34" s="13" t="str">
        <f>HYPERLINK("https://ieeg-my.sharepoint.com/:b:/g/personal/transparencia_ieeg_org_mx/IQBMkD4VIyz3Sq4UK6EQHyY2ARIPj0H0DkVaSCdtbKY-yd0?e=av81fO")</f>
        <v>https://ieeg-my.sharepoint.com/:b:/g/personal/transparencia_ieeg_org_mx/IQBMkD4VIyz3Sq4UK6EQHyY2ARIPj0H0DkVaSCdtbKY-yd0?e=av81fO</v>
      </c>
    </row>
    <row r="35" spans="1:2" x14ac:dyDescent="0.25">
      <c r="A35">
        <v>32</v>
      </c>
      <c r="B35" s="13" t="str">
        <f>HYPERLINK("https://ieeg-my.sharepoint.com/:b:/g/personal/transparencia_ieeg_org_mx/IQDInSyoj7xoTa_jlTAnKawhAY1otzgjD0rnJ6bG7WAKybw?e=hAgdKd")</f>
        <v>https://ieeg-my.sharepoint.com/:b:/g/personal/transparencia_ieeg_org_mx/IQDInSyoj7xoTa_jlTAnKawhAY1otzgjD0rnJ6bG7WAKybw?e=hAgdKd</v>
      </c>
    </row>
    <row r="36" spans="1:2" x14ac:dyDescent="0.25">
      <c r="A36">
        <v>33</v>
      </c>
      <c r="B36" s="13" t="str">
        <f>HYPERLINK("https://ieeg-my.sharepoint.com/:b:/g/personal/transparencia_ieeg_org_mx/IQAP2vLGAk5ASrTcZ23OjuvwAV8xzxcs8Wpoac-zod6_omE?e=3SqzQr")</f>
        <v>https://ieeg-my.sharepoint.com/:b:/g/personal/transparencia_ieeg_org_mx/IQAP2vLGAk5ASrTcZ23OjuvwAV8xzxcs8Wpoac-zod6_omE?e=3SqzQr</v>
      </c>
    </row>
    <row r="37" spans="1:2" x14ac:dyDescent="0.25">
      <c r="A37">
        <v>34</v>
      </c>
      <c r="B37" s="13" t="str">
        <f>HYPERLINK("https://ieeg-my.sharepoint.com/:b:/g/personal/transparencia_ieeg_org_mx/IQBy8vtAj8y5Q5RE3c6AA4-TAasV99kTJ2oQLqoW1EJcfYQ?e=YpPiH5")</f>
        <v>https://ieeg-my.sharepoint.com/:b:/g/personal/transparencia_ieeg_org_mx/IQBy8vtAj8y5Q5RE3c6AA4-TAasV99kTJ2oQLqoW1EJcfYQ?e=YpPiH5</v>
      </c>
    </row>
    <row r="38" spans="1:2" x14ac:dyDescent="0.25">
      <c r="A38">
        <v>35</v>
      </c>
      <c r="B38" s="13" t="str">
        <f>HYPERLINK("https://ieeg-my.sharepoint.com/:b:/g/personal/transparencia_ieeg_org_mx/IQCBxmKzmo6uTY5VerBk2G9sAZPx9Y5gV0ajBxBgkAb5SME?e=Ap5fXW")</f>
        <v>https://ieeg-my.sharepoint.com/:b:/g/personal/transparencia_ieeg_org_mx/IQCBxmKzmo6uTY5VerBk2G9sAZPx9Y5gV0ajBxBgkAb5SME?e=Ap5fXW</v>
      </c>
    </row>
    <row r="39" spans="1:2" x14ac:dyDescent="0.25">
      <c r="A39">
        <v>36</v>
      </c>
      <c r="B39" s="13" t="str">
        <f>HYPERLINK("https://ieeg-my.sharepoint.com/:b:/g/personal/transparencia_ieeg_org_mx/IQACp_HLIzXeQ6Qqa6SjzydLAdwSiVFiWyAGvaWVzlLzPFk?e=nQ1EhJ")</f>
        <v>https://ieeg-my.sharepoint.com/:b:/g/personal/transparencia_ieeg_org_mx/IQACp_HLIzXeQ6Qqa6SjzydLAdwSiVFiWyAGvaWVzlLzPFk?e=nQ1EhJ</v>
      </c>
    </row>
    <row r="40" spans="1:2" x14ac:dyDescent="0.25">
      <c r="A40">
        <v>37</v>
      </c>
      <c r="B40" s="13" t="str">
        <f>HYPERLINK("https://ieeg-my.sharepoint.com/:b:/g/personal/transparencia_ieeg_org_mx/IQDBCblqQ1_6Tp9tKPGQ9EgFAe5OFU3NsTqJ-Sbdzqn05XE?e=iJSW3b")</f>
        <v>https://ieeg-my.sharepoint.com/:b:/g/personal/transparencia_ieeg_org_mx/IQDBCblqQ1_6Tp9tKPGQ9EgFAe5OFU3NsTqJ-Sbdzqn05XE?e=iJSW3b</v>
      </c>
    </row>
    <row r="41" spans="1:2" x14ac:dyDescent="0.25">
      <c r="A41">
        <v>38</v>
      </c>
      <c r="B41" s="13" t="str">
        <f>HYPERLINK("https://ieeg-my.sharepoint.com/:b:/g/personal/transparencia_ieeg_org_mx/IQAFZV8daoxNTI3ueieMQNcOAbfAMUZjJdAC9sfcboWNBUE?e=O5oc8o")</f>
        <v>https://ieeg-my.sharepoint.com/:b:/g/personal/transparencia_ieeg_org_mx/IQAFZV8daoxNTI3ueieMQNcOAbfAMUZjJdAC9sfcboWNBUE?e=O5oc8o</v>
      </c>
    </row>
    <row r="42" spans="1:2" x14ac:dyDescent="0.25">
      <c r="A42">
        <v>39</v>
      </c>
      <c r="B42" s="13" t="str">
        <f>HYPERLINK("https://ieeg-my.sharepoint.com/:b:/g/personal/transparencia_ieeg_org_mx/IQAA_AcX_-_ORLw-mJMrb3P2AXHwhuRm8R9XIHZlD1zCLnA?e=m8eZ4y")</f>
        <v>https://ieeg-my.sharepoint.com/:b:/g/personal/transparencia_ieeg_org_mx/IQAA_AcX_-_ORLw-mJMrb3P2AXHwhuRm8R9XIHZlD1zCLnA?e=m8eZ4y</v>
      </c>
    </row>
    <row r="43" spans="1:2" x14ac:dyDescent="0.25">
      <c r="A43">
        <v>40</v>
      </c>
      <c r="B43" s="13" t="str">
        <f>HYPERLINK("https://ieeg-my.sharepoint.com/:b:/g/personal/transparencia_ieeg_org_mx/IQD8Ky7AB4N-RrA7YxnLe3jkAbkrskUC01dvEvLOhIRGzAY?e=7h1bAe")</f>
        <v>https://ieeg-my.sharepoint.com/:b:/g/personal/transparencia_ieeg_org_mx/IQD8Ky7AB4N-RrA7YxnLe3jkAbkrskUC01dvEvLOhIRGzAY?e=7h1bAe</v>
      </c>
    </row>
    <row r="44" spans="1:2" x14ac:dyDescent="0.25">
      <c r="A44">
        <v>41</v>
      </c>
      <c r="B44" s="13" t="str">
        <f>HYPERLINK("https://ieeg-my.sharepoint.com/:b:/g/personal/transparencia_ieeg_org_mx/IQBaVITsZEypRbDnNZmpIG-vAYS4b07cPHQIHcJBYNDQf2E?e=9aNXvV")</f>
        <v>https://ieeg-my.sharepoint.com/:b:/g/personal/transparencia_ieeg_org_mx/IQBaVITsZEypRbDnNZmpIG-vAYS4b07cPHQIHcJBYNDQf2E?e=9aNXvV</v>
      </c>
    </row>
    <row r="45" spans="1:2" x14ac:dyDescent="0.25">
      <c r="A45">
        <v>42</v>
      </c>
      <c r="B45" s="13" t="str">
        <f>HYPERLINK("https://ieeg-my.sharepoint.com/:b:/g/personal/transparencia_ieeg_org_mx/IQD6zOG8dwp3Sa2enJeP12XBAXxzhrTVEThs9GvHklVpWkg?e=7USh6V")</f>
        <v>https://ieeg-my.sharepoint.com/:b:/g/personal/transparencia_ieeg_org_mx/IQD6zOG8dwp3Sa2enJeP12XBAXxzhrTVEThs9GvHklVpWkg?e=7USh6V</v>
      </c>
    </row>
    <row r="46" spans="1:2" x14ac:dyDescent="0.25">
      <c r="A46">
        <v>43</v>
      </c>
      <c r="B46" s="13" t="str">
        <f>HYPERLINK("https://ieeg-my.sharepoint.com/:b:/g/personal/transparencia_ieeg_org_mx/IQCyA8Zb7qVBT6x8vIrSgfjtAeAsZIQUCoH4RwtGI2h-CX8?e=w385do")</f>
        <v>https://ieeg-my.sharepoint.com/:b:/g/personal/transparencia_ieeg_org_mx/IQCyA8Zb7qVBT6x8vIrSgfjtAeAsZIQUCoH4RwtGI2h-CX8?e=w385do</v>
      </c>
    </row>
    <row r="47" spans="1:2" x14ac:dyDescent="0.25">
      <c r="A47">
        <v>44</v>
      </c>
      <c r="B47" s="13" t="str">
        <f>HYPERLINK("https://ieeg-my.sharepoint.com/:b:/g/personal/transparencia_ieeg_org_mx/IQCVGYgahbKpQKotGk5YnOmUAc5ZXYhfXMACli_2qnRXb84?e=O1D1ua")</f>
        <v>https://ieeg-my.sharepoint.com/:b:/g/personal/transparencia_ieeg_org_mx/IQCVGYgahbKpQKotGk5YnOmUAc5ZXYhfXMACli_2qnRXb84?e=O1D1ua</v>
      </c>
    </row>
    <row r="48" spans="1:2" x14ac:dyDescent="0.25">
      <c r="A48">
        <v>45</v>
      </c>
      <c r="B48" s="13" t="str">
        <f>HYPERLINK("https://ieeg-my.sharepoint.com/:b:/g/personal/transparencia_ieeg_org_mx/IQAHlMfTDSC-SrnjNzl9BZExAcFnaGYqmam07q6d_gyzjLM?e=JnKEMs")</f>
        <v>https://ieeg-my.sharepoint.com/:b:/g/personal/transparencia_ieeg_org_mx/IQAHlMfTDSC-SrnjNzl9BZExAcFnaGYqmam07q6d_gyzjLM?e=JnKEMs</v>
      </c>
    </row>
    <row r="49" spans="1:2" x14ac:dyDescent="0.25">
      <c r="A49">
        <v>46</v>
      </c>
      <c r="B49" s="13" t="str">
        <f>HYPERLINK("https://ieeg-my.sharepoint.com/:b:/g/personal/transparencia_ieeg_org_mx/IQALFVGNrXptSppA_IT9fSU3AQgbRn49HI202RW689AaFpA?e=eSM5xJ")</f>
        <v>https://ieeg-my.sharepoint.com/:b:/g/personal/transparencia_ieeg_org_mx/IQALFVGNrXptSppA_IT9fSU3AQgbRn49HI202RW689AaFpA?e=eSM5xJ</v>
      </c>
    </row>
    <row r="50" spans="1:2" x14ac:dyDescent="0.25">
      <c r="A50">
        <v>47</v>
      </c>
      <c r="B50" s="13" t="str">
        <f>HYPERLINK("https://ieeg-my.sharepoint.com/:b:/g/personal/transparencia_ieeg_org_mx/IQA1S3yFCBhbT6MeTRepPj9DAWCT0H-5aJbL2NOegAFrfiM?e=XGQhTI")</f>
        <v>https://ieeg-my.sharepoint.com/:b:/g/personal/transparencia_ieeg_org_mx/IQA1S3yFCBhbT6MeTRepPj9DAWCT0H-5aJbL2NOegAFrfiM?e=XGQhTI</v>
      </c>
    </row>
    <row r="51" spans="1:2" x14ac:dyDescent="0.25">
      <c r="A51">
        <v>48</v>
      </c>
      <c r="B51" s="13" t="str">
        <f>HYPERLINK("https://ieeg-my.sharepoint.com/:b:/g/personal/transparencia_ieeg_org_mx/IQBeufjym91QTppMIzD0q_BcAe_gD2yQL1sorTVf5oqC10k?e=zb9hPG")</f>
        <v>https://ieeg-my.sharepoint.com/:b:/g/personal/transparencia_ieeg_org_mx/IQBeufjym91QTppMIzD0q_BcAe_gD2yQL1sorTVf5oqC10k?e=zb9hPG</v>
      </c>
    </row>
    <row r="52" spans="1:2" x14ac:dyDescent="0.25">
      <c r="A52">
        <v>49</v>
      </c>
      <c r="B52" s="13" t="str">
        <f>HYPERLINK("https://ieeg-my.sharepoint.com/:b:/g/personal/transparencia_ieeg_org_mx/IQAebuSYt0cZSoFE5_oqm2ByAWwfpppI_0n_C5L556p2Z0Q?e=659Jk4")</f>
        <v>https://ieeg-my.sharepoint.com/:b:/g/personal/transparencia_ieeg_org_mx/IQAebuSYt0cZSoFE5_oqm2ByAWwfpppI_0n_C5L556p2Z0Q?e=659Jk4</v>
      </c>
    </row>
    <row r="53" spans="1:2" x14ac:dyDescent="0.25">
      <c r="A53">
        <v>50</v>
      </c>
      <c r="B53" s="13" t="str">
        <f>HYPERLINK("https://ieeg-my.sharepoint.com/:b:/g/personal/transparencia_ieeg_org_mx/IQBAzSivuHakQJAnrEe1kV1ZAXALzDRyTT-Mtqk8ZOVL6nY?e=z0H0GH")</f>
        <v>https://ieeg-my.sharepoint.com/:b:/g/personal/transparencia_ieeg_org_mx/IQBAzSivuHakQJAnrEe1kV1ZAXALzDRyTT-Mtqk8ZOVL6nY?e=z0H0GH</v>
      </c>
    </row>
    <row r="54" spans="1:2" x14ac:dyDescent="0.25">
      <c r="A54">
        <v>51</v>
      </c>
      <c r="B54" s="13" t="str">
        <f>HYPERLINK("https://ieeg-my.sharepoint.com/:b:/g/personal/transparencia_ieeg_org_mx/IQB8VPUXR6RfTqe8mcDm5KTwARw6jMnPoV8Kk1hNz-t370A?e=SeDN9B")</f>
        <v>https://ieeg-my.sharepoint.com/:b:/g/personal/transparencia_ieeg_org_mx/IQB8VPUXR6RfTqe8mcDm5KTwARw6jMnPoV8Kk1hNz-t370A?e=SeDN9B</v>
      </c>
    </row>
    <row r="55" spans="1:2" x14ac:dyDescent="0.25">
      <c r="A55">
        <v>52</v>
      </c>
      <c r="B55" s="13" t="str">
        <f>HYPERLINK("https://ieeg-my.sharepoint.com/:b:/g/personal/transparencia_ieeg_org_mx/IQC_ZaNWgVocSorc4ipGgEpEASA0BVCYgWH02qQob0n1JoA?e=iH3T1p")</f>
        <v>https://ieeg-my.sharepoint.com/:b:/g/personal/transparencia_ieeg_org_mx/IQC_ZaNWgVocSorc4ipGgEpEASA0BVCYgWH02qQob0n1JoA?e=iH3T1p</v>
      </c>
    </row>
    <row r="56" spans="1:2" x14ac:dyDescent="0.25">
      <c r="A56">
        <v>53</v>
      </c>
      <c r="B56" s="13" t="str">
        <f>HYPERLINK("https://ieeg-my.sharepoint.com/:b:/g/personal/transparencia_ieeg_org_mx/IQBMvyKlbw-6SJVTj29ALrI_AfZnkUH6mmuqy38BsfNodqE?e=tPPuCW")</f>
        <v>https://ieeg-my.sharepoint.com/:b:/g/personal/transparencia_ieeg_org_mx/IQBMvyKlbw-6SJVTj29ALrI_AfZnkUH6mmuqy38BsfNodqE?e=tPPuCW</v>
      </c>
    </row>
    <row r="57" spans="1:2" x14ac:dyDescent="0.25">
      <c r="A57">
        <v>54</v>
      </c>
      <c r="B57" s="13" t="str">
        <f>HYPERLINK("https://ieeg-my.sharepoint.com/:b:/g/personal/transparencia_ieeg_org_mx/IQApSVSDshuvSrSwQ-068bQyAREA1J4LPkrVSWbwWxU-6Fk?e=vdPxmq")</f>
        <v>https://ieeg-my.sharepoint.com/:b:/g/personal/transparencia_ieeg_org_mx/IQApSVSDshuvSrSwQ-068bQyAREA1J4LPkrVSWbwWxU-6Fk?e=vdPxmq</v>
      </c>
    </row>
    <row r="58" spans="1:2" x14ac:dyDescent="0.25">
      <c r="A58">
        <v>55</v>
      </c>
      <c r="B58" s="13" t="str">
        <f>HYPERLINK("https://ieeg-my.sharepoint.com/:b:/g/personal/transparencia_ieeg_org_mx/IQCo5XHymvKoRKP5Z3JsLH_jAS0tY0QBuJ0WYgYH82hx3XQ?e=riQJkc")</f>
        <v>https://ieeg-my.sharepoint.com/:b:/g/personal/transparencia_ieeg_org_mx/IQCo5XHymvKoRKP5Z3JsLH_jAS0tY0QBuJ0WYgYH82hx3XQ?e=riQJkc</v>
      </c>
    </row>
    <row r="59" spans="1:2" x14ac:dyDescent="0.25">
      <c r="A59">
        <v>56</v>
      </c>
      <c r="B59" s="13" t="str">
        <f>HYPERLINK("https://ieeg-my.sharepoint.com/:b:/g/personal/transparencia_ieeg_org_mx/IQDxWeL8hi_2TridM6nW1YsZAW4zRGMj7nSAtEczTMEROAw?e=MnCRAT")</f>
        <v>https://ieeg-my.sharepoint.com/:b:/g/personal/transparencia_ieeg_org_mx/IQDxWeL8hi_2TridM6nW1YsZAW4zRGMj7nSAtEczTMEROAw?e=MnCRAT</v>
      </c>
    </row>
    <row r="60" spans="1:2" x14ac:dyDescent="0.25">
      <c r="A60">
        <v>57</v>
      </c>
      <c r="B60" s="13" t="str">
        <f>HYPERLINK("https://ieeg-my.sharepoint.com/:b:/g/personal/transparencia_ieeg_org_mx/IQDQdeIY1dgJS5TObSSCWRxwAbJNmfYYU_EGPWVBH4G09Dg?e=VjQb0k")</f>
        <v>https://ieeg-my.sharepoint.com/:b:/g/personal/transparencia_ieeg_org_mx/IQDQdeIY1dgJS5TObSSCWRxwAbJNmfYYU_EGPWVBH4G09Dg?e=VjQb0k</v>
      </c>
    </row>
    <row r="61" spans="1:2" x14ac:dyDescent="0.25">
      <c r="A61">
        <v>58</v>
      </c>
      <c r="B61" s="13" t="str">
        <f>HYPERLINK("https://ieeg-my.sharepoint.com/:b:/g/personal/transparencia_ieeg_org_mx/IQBZgWbCrHuFQaloFvJzoW1qAXMeqIKcdyehb40_feB2Xxk?e=BwE39C")</f>
        <v>https://ieeg-my.sharepoint.com/:b:/g/personal/transparencia_ieeg_org_mx/IQBZgWbCrHuFQaloFvJzoW1qAXMeqIKcdyehb40_feB2Xxk?e=BwE39C</v>
      </c>
    </row>
    <row r="62" spans="1:2" x14ac:dyDescent="0.25">
      <c r="A62">
        <v>59</v>
      </c>
      <c r="B62" s="13" t="str">
        <f>HYPERLINK("https://ieeg-my.sharepoint.com/:b:/g/personal/transparencia_ieeg_org_mx/IQBX6xfphhI3RKWg7MzwGkkRAUrwg13cAvxCLIZugpnHBKo?e=JMIjaZ")</f>
        <v>https://ieeg-my.sharepoint.com/:b:/g/personal/transparencia_ieeg_org_mx/IQBX6xfphhI3RKWg7MzwGkkRAUrwg13cAvxCLIZugpnHBKo?e=JMIjaZ</v>
      </c>
    </row>
    <row r="63" spans="1:2" x14ac:dyDescent="0.25">
      <c r="A63">
        <v>60</v>
      </c>
      <c r="B63" s="13" t="str">
        <f>HYPERLINK("https://ieeg-my.sharepoint.com/:b:/g/personal/transparencia_ieeg_org_mx/IQBR9Nom5N_jRJnwgO3u7brbAfQVjk2UfWRrDT8XFtp5Jk4?e=HyConp")</f>
        <v>https://ieeg-my.sharepoint.com/:b:/g/personal/transparencia_ieeg_org_mx/IQBR9Nom5N_jRJnwgO3u7brbAfQVjk2UfWRrDT8XFtp5Jk4?e=HyConp</v>
      </c>
    </row>
    <row r="64" spans="1:2" x14ac:dyDescent="0.25">
      <c r="A64">
        <v>61</v>
      </c>
      <c r="B64" s="13" t="str">
        <f>HYPERLINK("https://ieeg-my.sharepoint.com/:b:/g/personal/transparencia_ieeg_org_mx/IQB47jsN-J2RQLeNf8xzYKbkAZNL3_K-qsAJ34Yy7WHozK4?e=EIkAbf")</f>
        <v>https://ieeg-my.sharepoint.com/:b:/g/personal/transparencia_ieeg_org_mx/IQB47jsN-J2RQLeNf8xzYKbkAZNL3_K-qsAJ34Yy7WHozK4?e=EIkAbf</v>
      </c>
    </row>
    <row r="65" spans="1:2" x14ac:dyDescent="0.25">
      <c r="A65">
        <v>62</v>
      </c>
      <c r="B65" s="13" t="str">
        <f>HYPERLINK("https://ieeg-my.sharepoint.com/:b:/g/personal/transparencia_ieeg_org_mx/IQAz1Yj0Q9wUS5CcL2kUQlGKAXMXw5X5zQSMCJnzgXPeCUg?e=rF0iTj")</f>
        <v>https://ieeg-my.sharepoint.com/:b:/g/personal/transparencia_ieeg_org_mx/IQAz1Yj0Q9wUS5CcL2kUQlGKAXMXw5X5zQSMCJnzgXPeCUg?e=rF0iTj</v>
      </c>
    </row>
    <row r="66" spans="1:2" x14ac:dyDescent="0.25">
      <c r="A66">
        <v>63</v>
      </c>
      <c r="B66" s="13" t="str">
        <f>HYPERLINK("https://ieeg-my.sharepoint.com/:b:/g/personal/transparencia_ieeg_org_mx/IQDXcuiusJJKQZLHx-9_SINQARSsr79fJPYt8d9DGtqIbvE?e=lrP7vA")</f>
        <v>https://ieeg-my.sharepoint.com/:b:/g/personal/transparencia_ieeg_org_mx/IQDXcuiusJJKQZLHx-9_SINQARSsr79fJPYt8d9DGtqIbvE?e=lrP7vA</v>
      </c>
    </row>
    <row r="67" spans="1:2" x14ac:dyDescent="0.25">
      <c r="A67">
        <v>64</v>
      </c>
      <c r="B67" s="13" t="str">
        <f>HYPERLINK("https://ieeg-my.sharepoint.com/:b:/g/personal/transparencia_ieeg_org_mx/IQAE8L2k0ovMS7lprByX1ZCdAf2gIJl_9xsszi5vdrQFJfE?e=JkeBDb")</f>
        <v>https://ieeg-my.sharepoint.com/:b:/g/personal/transparencia_ieeg_org_mx/IQAE8L2k0ovMS7lprByX1ZCdAf2gIJl_9xsszi5vdrQFJfE?e=JkeBDb</v>
      </c>
    </row>
    <row r="68" spans="1:2" x14ac:dyDescent="0.25">
      <c r="A68">
        <v>65</v>
      </c>
      <c r="B68" s="13" t="str">
        <f>HYPERLINK("https://ieeg-my.sharepoint.com/:b:/g/personal/transparencia_ieeg_org_mx/IQBizLDFb7WdSJuFVKCinYh-AVCN0dDyCAnBk6e-dRIbOUg?e=Ih8QBe")</f>
        <v>https://ieeg-my.sharepoint.com/:b:/g/personal/transparencia_ieeg_org_mx/IQBizLDFb7WdSJuFVKCinYh-AVCN0dDyCAnBk6e-dRIbOUg?e=Ih8QBe</v>
      </c>
    </row>
    <row r="69" spans="1:2" x14ac:dyDescent="0.25">
      <c r="A69">
        <v>66</v>
      </c>
      <c r="B69" s="13" t="str">
        <f>HYPERLINK("https://ieeg-my.sharepoint.com/:b:/g/personal/transparencia_ieeg_org_mx/IQDf6L4rDlvbRonJARnzMZ5aAdimCBJjffElb0hhyapOCyY?e=EX4CTl")</f>
        <v>https://ieeg-my.sharepoint.com/:b:/g/personal/transparencia_ieeg_org_mx/IQDf6L4rDlvbRonJARnzMZ5aAdimCBJjffElb0hhyapOCyY?e=EX4CTl</v>
      </c>
    </row>
    <row r="70" spans="1:2" x14ac:dyDescent="0.25">
      <c r="A70">
        <v>67</v>
      </c>
      <c r="B70" s="13" t="str">
        <f>HYPERLINK("https://ieeg-my.sharepoint.com/:b:/g/personal/transparencia_ieeg_org_mx/IQCbuwTU83iMQaPYYeO8cYHSAW-zsOqrG1MOmwVlWdrzfTQ?e=ldddfD")</f>
        <v>https://ieeg-my.sharepoint.com/:b:/g/personal/transparencia_ieeg_org_mx/IQCbuwTU83iMQaPYYeO8cYHSAW-zsOqrG1MOmwVlWdrzfTQ?e=ldddfD</v>
      </c>
    </row>
    <row r="71" spans="1:2" x14ac:dyDescent="0.25">
      <c r="A71">
        <v>68</v>
      </c>
      <c r="B71" s="13" t="str">
        <f>HYPERLINK("https://ieeg-my.sharepoint.com/:b:/g/personal/transparencia_ieeg_org_mx/IQDgkGwV-0MiSq-RhHwOXGD_Ac0BS4Q_iSqxg8V35Ihm1LA?e=y3SN7O")</f>
        <v>https://ieeg-my.sharepoint.com/:b:/g/personal/transparencia_ieeg_org_mx/IQDgkGwV-0MiSq-RhHwOXGD_Ac0BS4Q_iSqxg8V35Ihm1LA?e=y3SN7O</v>
      </c>
    </row>
    <row r="72" spans="1:2" x14ac:dyDescent="0.25">
      <c r="A72">
        <v>69</v>
      </c>
      <c r="B72" s="13" t="str">
        <f>HYPERLINK("https://ieeg-my.sharepoint.com/:b:/g/personal/transparencia_ieeg_org_mx/IQCoRxT6CSDYSoM8ypTMJiHJAU8pihH8pKtj9vK9Yvwamxo?e=M85qC2")</f>
        <v>https://ieeg-my.sharepoint.com/:b:/g/personal/transparencia_ieeg_org_mx/IQCoRxT6CSDYSoM8ypTMJiHJAU8pihH8pKtj9vK9Yvwamxo?e=M85qC2</v>
      </c>
    </row>
    <row r="73" spans="1:2" x14ac:dyDescent="0.25">
      <c r="A73">
        <v>70</v>
      </c>
      <c r="B73" s="13" t="str">
        <f>HYPERLINK("https://ieeg-my.sharepoint.com/:b:/g/personal/transparencia_ieeg_org_mx/IQBKYluXE-MOTIB7t5wqQZG0Ac7NkBj4SWvGbjkU3cSsGis?e=EBJp2t")</f>
        <v>https://ieeg-my.sharepoint.com/:b:/g/personal/transparencia_ieeg_org_mx/IQBKYluXE-MOTIB7t5wqQZG0Ac7NkBj4SWvGbjkU3cSsGis?e=EBJp2t</v>
      </c>
    </row>
    <row r="74" spans="1:2" x14ac:dyDescent="0.25">
      <c r="A74">
        <v>71</v>
      </c>
      <c r="B74" s="13" t="str">
        <f>HYPERLINK("https://ieeg-my.sharepoint.com/:b:/g/personal/transparencia_ieeg_org_mx/IQB_Slt5v6ZnT5pU1eIbI0npASPgRS41Ics8fz4syVgGZ54?e=ke7nOD")</f>
        <v>https://ieeg-my.sharepoint.com/:b:/g/personal/transparencia_ieeg_org_mx/IQB_Slt5v6ZnT5pU1eIbI0npASPgRS41Ics8fz4syVgGZ54?e=ke7nOD</v>
      </c>
    </row>
    <row r="75" spans="1:2" x14ac:dyDescent="0.25">
      <c r="A75">
        <v>72</v>
      </c>
      <c r="B75" s="13" t="str">
        <f>HYPERLINK("https://ieeg-my.sharepoint.com/:b:/g/personal/transparencia_ieeg_org_mx/IQACd1Ab_Cb4RbdwX2XROy2_AW8TuS7lzOQ66yyLoidotVM?e=HTLkmy")</f>
        <v>https://ieeg-my.sharepoint.com/:b:/g/personal/transparencia_ieeg_org_mx/IQACd1Ab_Cb4RbdwX2XROy2_AW8TuS7lzOQ66yyLoidotVM?e=HTLkmy</v>
      </c>
    </row>
    <row r="76" spans="1:2" x14ac:dyDescent="0.25">
      <c r="A76">
        <v>73</v>
      </c>
      <c r="B76" s="13" t="str">
        <f>HYPERLINK("https://ieeg-my.sharepoint.com/:b:/g/personal/transparencia_ieeg_org_mx/IQC_CeiHsQtVR5OJ_omQ7oxCAUGH5_nf-pucWX19SMQ2ggA?e=sTb4py")</f>
        <v>https://ieeg-my.sharepoint.com/:b:/g/personal/transparencia_ieeg_org_mx/IQC_CeiHsQtVR5OJ_omQ7oxCAUGH5_nf-pucWX19SMQ2ggA?e=sTb4py</v>
      </c>
    </row>
    <row r="77" spans="1:2" x14ac:dyDescent="0.25">
      <c r="A77">
        <v>74</v>
      </c>
      <c r="B77" s="13" t="str">
        <f>HYPERLINK("https://ieeg-my.sharepoint.com/:b:/g/personal/transparencia_ieeg_org_mx/IQAK5WSHZrH6SbuEVYRLyq66AaMwjogHIDTilBrTV4_y0QI?e=0fRTjC")</f>
        <v>https://ieeg-my.sharepoint.com/:b:/g/personal/transparencia_ieeg_org_mx/IQAK5WSHZrH6SbuEVYRLyq66AaMwjogHIDTilBrTV4_y0QI?e=0fRTjC</v>
      </c>
    </row>
    <row r="78" spans="1:2" x14ac:dyDescent="0.25">
      <c r="A78">
        <v>75</v>
      </c>
      <c r="B78" s="13" t="str">
        <f>HYPERLINK("https://ieeg-my.sharepoint.com/:b:/g/personal/transparencia_ieeg_org_mx/IQBqZ4X1s2FlS5v0oFGQy-MUAU3YcphqsmPzuEjWS7q4hkc?e=xqOkQi")</f>
        <v>https://ieeg-my.sharepoint.com/:b:/g/personal/transparencia_ieeg_org_mx/IQBqZ4X1s2FlS5v0oFGQy-MUAU3YcphqsmPzuEjWS7q4hkc?e=xqOkQi</v>
      </c>
    </row>
    <row r="79" spans="1:2" x14ac:dyDescent="0.25">
      <c r="A79">
        <v>76</v>
      </c>
      <c r="B79" s="13" t="str">
        <f>HYPERLINK("https://ieeg-my.sharepoint.com/:b:/g/personal/transparencia_ieeg_org_mx/IQAS_MmGbvrESpR5xTYL_C7pAU1RmKOHbhjYATux6XkCL0Q?e=tXCmOv")</f>
        <v>https://ieeg-my.sharepoint.com/:b:/g/personal/transparencia_ieeg_org_mx/IQAS_MmGbvrESpR5xTYL_C7pAU1RmKOHbhjYATux6XkCL0Q?e=tXCmOv</v>
      </c>
    </row>
    <row r="80" spans="1:2" x14ac:dyDescent="0.25">
      <c r="A80">
        <v>77</v>
      </c>
      <c r="B80" s="13" t="str">
        <f>HYPERLINK("https://ieeg-my.sharepoint.com/:b:/g/personal/transparencia_ieeg_org_mx/IQCsGoRmdsfKRLpM2Zle60ZFATnN5-0T_ta2Nhbxm5iR3kM?e=Ddhfez")</f>
        <v>https://ieeg-my.sharepoint.com/:b:/g/personal/transparencia_ieeg_org_mx/IQCsGoRmdsfKRLpM2Zle60ZFATnN5-0T_ta2Nhbxm5iR3kM?e=Ddhfez</v>
      </c>
    </row>
    <row r="81" spans="1:2" x14ac:dyDescent="0.25">
      <c r="A81">
        <v>78</v>
      </c>
      <c r="B81" s="13" t="str">
        <f>HYPERLINK("https://ieeg-my.sharepoint.com/:b:/g/personal/transparencia_ieeg_org_mx/IQAPmVw4mc8BToSexRnFXyVIAX0n0H8wrKkSbA8GP5KbTvs?e=HRaVkb")</f>
        <v>https://ieeg-my.sharepoint.com/:b:/g/personal/transparencia_ieeg_org_mx/IQAPmVw4mc8BToSexRnFXyVIAX0n0H8wrKkSbA8GP5KbTvs?e=HRaVkb</v>
      </c>
    </row>
    <row r="82" spans="1:2" x14ac:dyDescent="0.25">
      <c r="A82">
        <v>79</v>
      </c>
      <c r="B82" s="13" t="str">
        <f>HYPERLINK("https://ieeg-my.sharepoint.com/:b:/g/personal/transparencia_ieeg_org_mx/IQA5fSQnqzbkTbGTuoH2_JaCAbSjJUs6WhB9ZF5_mDISER4?e=JSAZEG")</f>
        <v>https://ieeg-my.sharepoint.com/:b:/g/personal/transparencia_ieeg_org_mx/IQA5fSQnqzbkTbGTuoH2_JaCAbSjJUs6WhB9ZF5_mDISER4?e=JSAZEG</v>
      </c>
    </row>
    <row r="83" spans="1:2" x14ac:dyDescent="0.25">
      <c r="A83">
        <v>80</v>
      </c>
      <c r="B83" s="13" t="str">
        <f>HYPERLINK("https://ieeg-my.sharepoint.com/:b:/g/personal/transparencia_ieeg_org_mx/IQAB8fwENunJSJWAi7qxlmWLAbqmDDROf6RmfzE8u2p5YWM?e=AExdPE")</f>
        <v>https://ieeg-my.sharepoint.com/:b:/g/personal/transparencia_ieeg_org_mx/IQAB8fwENunJSJWAi7qxlmWLAbqmDDROf6RmfzE8u2p5YWM?e=AExdPE</v>
      </c>
    </row>
    <row r="84" spans="1:2" x14ac:dyDescent="0.25">
      <c r="A84">
        <v>81</v>
      </c>
      <c r="B84" s="13" t="str">
        <f>HYPERLINK("https://ieeg-my.sharepoint.com/:b:/g/personal/transparencia_ieeg_org_mx/IQB2J6r18jRtSKgM1r-C0eWyAQvVDIndioMaKJBP7CedEG0?e=0r7Jgv")</f>
        <v>https://ieeg-my.sharepoint.com/:b:/g/personal/transparencia_ieeg_org_mx/IQB2J6r18jRtSKgM1r-C0eWyAQvVDIndioMaKJBP7CedEG0?e=0r7Jgv</v>
      </c>
    </row>
    <row r="85" spans="1:2" x14ac:dyDescent="0.25">
      <c r="A85">
        <v>82</v>
      </c>
      <c r="B85" s="13" t="str">
        <f>HYPERLINK("https://ieeg-my.sharepoint.com/:b:/g/personal/transparencia_ieeg_org_mx/IQDU1IADNfsmQIAu9xNzj-PIAehIoDWzL01v_jYxU4_KNgY?e=BluJ3T")</f>
        <v>https://ieeg-my.sharepoint.com/:b:/g/personal/transparencia_ieeg_org_mx/IQDU1IADNfsmQIAu9xNzj-PIAehIoDWzL01v_jYxU4_KNgY?e=BluJ3T</v>
      </c>
    </row>
    <row r="86" spans="1:2" x14ac:dyDescent="0.25">
      <c r="A86">
        <v>83</v>
      </c>
      <c r="B86" s="13" t="str">
        <f>HYPERLINK("https://ieeg-my.sharepoint.com/:b:/g/personal/transparencia_ieeg_org_mx/IQAYfCYZxcRVQZjXzSmSyE3gAU2qvrNcd6Mu8lxEiNYABlI?e=QACq1d")</f>
        <v>https://ieeg-my.sharepoint.com/:b:/g/personal/transparencia_ieeg_org_mx/IQAYfCYZxcRVQZjXzSmSyE3gAU2qvrNcd6Mu8lxEiNYABlI?e=QACq1d</v>
      </c>
    </row>
    <row r="87" spans="1:2" x14ac:dyDescent="0.25">
      <c r="A87">
        <v>84</v>
      </c>
      <c r="B87" s="13" t="str">
        <f>HYPERLINK("https://ieeg-my.sharepoint.com/:b:/g/personal/transparencia_ieeg_org_mx/IQCGWiToqV-hSb_LGXuProo5Af63yZq2PI_5-RpQ9APkHyw?e=Hi1ppR")</f>
        <v>https://ieeg-my.sharepoint.com/:b:/g/personal/transparencia_ieeg_org_mx/IQCGWiToqV-hSb_LGXuProo5Af63yZq2PI_5-RpQ9APkHyw?e=Hi1ppR</v>
      </c>
    </row>
    <row r="88" spans="1:2" x14ac:dyDescent="0.25">
      <c r="A88">
        <v>85</v>
      </c>
      <c r="B88" s="13" t="str">
        <f>HYPERLINK("https://ieeg-my.sharepoint.com/:b:/g/personal/transparencia_ieeg_org_mx/IQCaFNzO9QlfQZ1M-BDw_KVGAVnKP8OcODveRD5jH9kA0jE?e=ebSq9R")</f>
        <v>https://ieeg-my.sharepoint.com/:b:/g/personal/transparencia_ieeg_org_mx/IQCaFNzO9QlfQZ1M-BDw_KVGAVnKP8OcODveRD5jH9kA0jE?e=ebSq9R</v>
      </c>
    </row>
    <row r="89" spans="1:2" x14ac:dyDescent="0.25">
      <c r="A89">
        <v>86</v>
      </c>
      <c r="B89" s="13" t="str">
        <f>HYPERLINK("https://ieeg-my.sharepoint.com/:b:/g/personal/transparencia_ieeg_org_mx/IQAfERatoCVdSI2A94WkKB7IAY6HZOFIeThcjuAeaqO5CkU?e=tJMY3P")</f>
        <v>https://ieeg-my.sharepoint.com/:b:/g/personal/transparencia_ieeg_org_mx/IQAfERatoCVdSI2A94WkKB7IAY6HZOFIeThcjuAeaqO5CkU?e=tJMY3P</v>
      </c>
    </row>
    <row r="90" spans="1:2" x14ac:dyDescent="0.25">
      <c r="A90">
        <v>87</v>
      </c>
      <c r="B90" s="13" t="str">
        <f>HYPERLINK("https://ieeg-my.sharepoint.com/:b:/g/personal/transparencia_ieeg_org_mx/IQBi7cKLTAixTZCHB4DG6REWAd52wizgCq3MoAElqpgmjNw?e=KMqkdr")</f>
        <v>https://ieeg-my.sharepoint.com/:b:/g/personal/transparencia_ieeg_org_mx/IQBi7cKLTAixTZCHB4DG6REWAd52wizgCq3MoAElqpgmjNw?e=KMqkdr</v>
      </c>
    </row>
    <row r="91" spans="1:2" x14ac:dyDescent="0.25">
      <c r="A91">
        <v>88</v>
      </c>
      <c r="B91" s="13" t="str">
        <f>HYPERLINK("https://ieeg-my.sharepoint.com/:b:/g/personal/transparencia_ieeg_org_mx/IQCqfxxdwAI_Qpph4aF8m8ixAW09Btv_ksKwzl3_5Jr_ons?e=zTxUQ0")</f>
        <v>https://ieeg-my.sharepoint.com/:b:/g/personal/transparencia_ieeg_org_mx/IQCqfxxdwAI_Qpph4aF8m8ixAW09Btv_ksKwzl3_5Jr_ons?e=zTxUQ0</v>
      </c>
    </row>
    <row r="92" spans="1:2" x14ac:dyDescent="0.25">
      <c r="A92">
        <v>89</v>
      </c>
      <c r="B92" s="13" t="str">
        <f>HYPERLINK("https://ieeg-my.sharepoint.com/:b:/g/personal/transparencia_ieeg_org_mx/IQDEhrVVQT7-SqQjB_J31ae-AeoGRz9aIzxrwMM8pszOZ5g?e=CmyRk8")</f>
        <v>https://ieeg-my.sharepoint.com/:b:/g/personal/transparencia_ieeg_org_mx/IQDEhrVVQT7-SqQjB_J31ae-AeoGRz9aIzxrwMM8pszOZ5g?e=CmyRk8</v>
      </c>
    </row>
    <row r="93" spans="1:2" x14ac:dyDescent="0.25">
      <c r="A93">
        <v>90</v>
      </c>
      <c r="B93" s="13" t="str">
        <f>HYPERLINK("https://ieeg-my.sharepoint.com/:b:/g/personal/transparencia_ieeg_org_mx/IQDPdEUQCcxiRZU4mtqEmh3xARM_VsWtskL1UKr8kIeNucY?e=J3sW5C")</f>
        <v>https://ieeg-my.sharepoint.com/:b:/g/personal/transparencia_ieeg_org_mx/IQDPdEUQCcxiRZU4mtqEmh3xARM_VsWtskL1UKr8kIeNucY?e=J3sW5C</v>
      </c>
    </row>
    <row r="94" spans="1:2" x14ac:dyDescent="0.25">
      <c r="A94">
        <v>91</v>
      </c>
      <c r="B94" s="13" t="str">
        <f>HYPERLINK("https://ieeg-my.sharepoint.com/:b:/g/personal/transparencia_ieeg_org_mx/IQCFpqjLjpimQ5KUhWrmqHksAeUaI68l44HUTD_flhDX3HM?e=s387S9")</f>
        <v>https://ieeg-my.sharepoint.com/:b:/g/personal/transparencia_ieeg_org_mx/IQCFpqjLjpimQ5KUhWrmqHksAeUaI68l44HUTD_flhDX3HM?e=s387S9</v>
      </c>
    </row>
    <row r="95" spans="1:2" x14ac:dyDescent="0.25">
      <c r="A95">
        <v>92</v>
      </c>
      <c r="B95" s="13" t="str">
        <f>HYPERLINK("https://ieeg-my.sharepoint.com/:b:/g/personal/transparencia_ieeg_org_mx/IQA1CUTv9ah_SoEFcr_6AwqGAdZgT204f709V_lrtmbTKy4?e=BEN1OL")</f>
        <v>https://ieeg-my.sharepoint.com/:b:/g/personal/transparencia_ieeg_org_mx/IQA1CUTv9ah_SoEFcr_6AwqGAdZgT204f709V_lrtmbTKy4?e=BEN1OL</v>
      </c>
    </row>
    <row r="96" spans="1:2" x14ac:dyDescent="0.25">
      <c r="A96">
        <v>93</v>
      </c>
      <c r="B96" s="13" t="str">
        <f>HYPERLINK("https://ieeg-my.sharepoint.com/:b:/g/personal/transparencia_ieeg_org_mx/IQC21JtZDtZgRpd4BJoMsE2BAbXIx0eEDuAQsGsgm4JYAAM?e=outhc9")</f>
        <v>https://ieeg-my.sharepoint.com/:b:/g/personal/transparencia_ieeg_org_mx/IQC21JtZDtZgRpd4BJoMsE2BAbXIx0eEDuAQsGsgm4JYAAM?e=outhc9</v>
      </c>
    </row>
    <row r="97" spans="1:2" x14ac:dyDescent="0.25">
      <c r="A97">
        <v>94</v>
      </c>
      <c r="B97" s="13" t="str">
        <f>HYPERLINK("https://ieeg-my.sharepoint.com/:b:/g/personal/transparencia_ieeg_org_mx/IQB9CWDcwSP-SK9TauOjIoq3AR-GnK2wBSgWP7GbV1lf7YE?e=o54oSD")</f>
        <v>https://ieeg-my.sharepoint.com/:b:/g/personal/transparencia_ieeg_org_mx/IQB9CWDcwSP-SK9TauOjIoq3AR-GnK2wBSgWP7GbV1lf7YE?e=o54oSD</v>
      </c>
    </row>
    <row r="98" spans="1:2" x14ac:dyDescent="0.25">
      <c r="A98">
        <v>95</v>
      </c>
      <c r="B98" s="13" t="str">
        <f>HYPERLINK("https://ieeg-my.sharepoint.com/:b:/g/personal/transparencia_ieeg_org_mx/IQBDN2cVvH6kQZrDsYhPhLFCAXaJeogn66p3or8S4QfwKMM?e=ZckX6s")</f>
        <v>https://ieeg-my.sharepoint.com/:b:/g/personal/transparencia_ieeg_org_mx/IQBDN2cVvH6kQZrDsYhPhLFCAXaJeogn66p3or8S4QfwKMM?e=ZckX6s</v>
      </c>
    </row>
    <row r="99" spans="1:2" x14ac:dyDescent="0.25">
      <c r="A99">
        <v>96</v>
      </c>
      <c r="B99" s="13" t="str">
        <f>HYPERLINK("https://ieeg-my.sharepoint.com/:b:/g/personal/transparencia_ieeg_org_mx/IQCNMr8ZeXbQTZe_5VrlQkJ9AcCBAeFJ8OOg-n6oVXIPh5o?e=emL2s9")</f>
        <v>https://ieeg-my.sharepoint.com/:b:/g/personal/transparencia_ieeg_org_mx/IQCNMr8ZeXbQTZe_5VrlQkJ9AcCBAeFJ8OOg-n6oVXIPh5o?e=emL2s9</v>
      </c>
    </row>
    <row r="100" spans="1:2" x14ac:dyDescent="0.25">
      <c r="A100">
        <v>97</v>
      </c>
      <c r="B100" s="13" t="str">
        <f>HYPERLINK("https://ieeg-my.sharepoint.com/:b:/g/personal/transparencia_ieeg_org_mx/IQAqRLN9-g2RQqa0jyLNmk7aAaf6MMyEY-o8PG6dcLMhzYE?e=UE1mYl")</f>
        <v>https://ieeg-my.sharepoint.com/:b:/g/personal/transparencia_ieeg_org_mx/IQAqRLN9-g2RQqa0jyLNmk7aAaf6MMyEY-o8PG6dcLMhzYE?e=UE1mYl</v>
      </c>
    </row>
    <row r="101" spans="1:2" x14ac:dyDescent="0.25">
      <c r="A101">
        <v>98</v>
      </c>
      <c r="B101" s="13" t="str">
        <f>HYPERLINK("https://ieeg-my.sharepoint.com/:b:/g/personal/transparencia_ieeg_org_mx/IQDJFZMFboTNR4hMA9CNookQARsZ5137sAjR5NDc-lhOGys?e=MW4xKg")</f>
        <v>https://ieeg-my.sharepoint.com/:b:/g/personal/transparencia_ieeg_org_mx/IQDJFZMFboTNR4hMA9CNookQARsZ5137sAjR5NDc-lhOGys?e=MW4xKg</v>
      </c>
    </row>
    <row r="102" spans="1:2" x14ac:dyDescent="0.25">
      <c r="A102">
        <v>99</v>
      </c>
      <c r="B102" s="13" t="str">
        <f>HYPERLINK("https://ieeg-my.sharepoint.com/:b:/g/personal/transparencia_ieeg_org_mx/IQDmueKGP7z7SYb3tLryRANjAdTSR-78bsMpTadIIi6Z5Kk?e=gqocZ9")</f>
        <v>https://ieeg-my.sharepoint.com/:b:/g/personal/transparencia_ieeg_org_mx/IQDmueKGP7z7SYb3tLryRANjAdTSR-78bsMpTadIIi6Z5Kk?e=gqocZ9</v>
      </c>
    </row>
    <row r="103" spans="1:2" x14ac:dyDescent="0.25">
      <c r="A103">
        <v>100</v>
      </c>
      <c r="B103" s="13" t="str">
        <f>HYPERLINK("https://ieeg-my.sharepoint.com/:b:/g/personal/transparencia_ieeg_org_mx/IQCvBti2dUK1RqDdOosvaHYpAR-3EuLbdEat4HV6ZYfDTV0?e=WUgO5D")</f>
        <v>https://ieeg-my.sharepoint.com/:b:/g/personal/transparencia_ieeg_org_mx/IQCvBti2dUK1RqDdOosvaHYpAR-3EuLbdEat4HV6ZYfDTV0?e=WUgO5D</v>
      </c>
    </row>
    <row r="104" spans="1:2" x14ac:dyDescent="0.25">
      <c r="A104">
        <v>101</v>
      </c>
      <c r="B104" s="13" t="str">
        <f>HYPERLINK("https://ieeg-my.sharepoint.com/:b:/g/personal/transparencia_ieeg_org_mx/IQAVcg05hQYqSqAWkuAQd5EqAWO8eSww4DRA66oRcyScfLs?e=8tycaB")</f>
        <v>https://ieeg-my.sharepoint.com/:b:/g/personal/transparencia_ieeg_org_mx/IQAVcg05hQYqSqAWkuAQd5EqAWO8eSww4DRA66oRcyScfLs?e=8tycaB</v>
      </c>
    </row>
    <row r="105" spans="1:2" x14ac:dyDescent="0.25">
      <c r="A105">
        <v>102</v>
      </c>
      <c r="B105" s="13" t="str">
        <f>HYPERLINK("https://ieeg-my.sharepoint.com/:b:/g/personal/transparencia_ieeg_org_mx/IQBAUsR-ejBhTrkAxZ6dfpzTAT4uPW4r9036UoF4CKRHyBE?e=3ye3vq")</f>
        <v>https://ieeg-my.sharepoint.com/:b:/g/personal/transparencia_ieeg_org_mx/IQBAUsR-ejBhTrkAxZ6dfpzTAT4uPW4r9036UoF4CKRHyBE?e=3ye3vq</v>
      </c>
    </row>
    <row r="106" spans="1:2" x14ac:dyDescent="0.25">
      <c r="A106">
        <v>103</v>
      </c>
      <c r="B106" s="13" t="str">
        <f>HYPERLINK("https://ieeg-my.sharepoint.com/:b:/g/personal/transparencia_ieeg_org_mx/IQDp-Y0ZKdhhRp4YdGRPAu7fAS8zLhGHsXSUeGWCM6qo1Tk?e=z5PSZ3")</f>
        <v>https://ieeg-my.sharepoint.com/:b:/g/personal/transparencia_ieeg_org_mx/IQDp-Y0ZKdhhRp4YdGRPAu7fAS8zLhGHsXSUeGWCM6qo1Tk?e=z5PSZ3</v>
      </c>
    </row>
    <row r="107" spans="1:2" x14ac:dyDescent="0.25">
      <c r="A107">
        <v>104</v>
      </c>
      <c r="B107" s="13" t="str">
        <f>HYPERLINK("https://ieeg-my.sharepoint.com/:b:/g/personal/transparencia_ieeg_org_mx/IQChfsbJHbLTRK_L-bIv9ifNAUzeupBVizBKru6fJck47bE?e=gZMUn4")</f>
        <v>https://ieeg-my.sharepoint.com/:b:/g/personal/transparencia_ieeg_org_mx/IQChfsbJHbLTRK_L-bIv9ifNAUzeupBVizBKru6fJck47bE?e=gZMUn4</v>
      </c>
    </row>
    <row r="108" spans="1:2" x14ac:dyDescent="0.25">
      <c r="A108">
        <v>105</v>
      </c>
      <c r="B108" s="13" t="str">
        <f>HYPERLINK("https://ieeg-my.sharepoint.com/:b:/g/personal/transparencia_ieeg_org_mx/IQAXoZjG39bDTLTg6vXw9dXRAS74wtYmCWwwfU134wui94c?e=Lav57x")</f>
        <v>https://ieeg-my.sharepoint.com/:b:/g/personal/transparencia_ieeg_org_mx/IQAXoZjG39bDTLTg6vXw9dXRAS74wtYmCWwwfU134wui94c?e=Lav57x</v>
      </c>
    </row>
    <row r="109" spans="1:2" x14ac:dyDescent="0.25">
      <c r="A109">
        <v>106</v>
      </c>
      <c r="B109" s="13" t="str">
        <f>HYPERLINK("https://ieeg-my.sharepoint.com/:b:/g/personal/transparencia_ieeg_org_mx/IQAMwIO-F8aVSIJy4If6AmMuAZlx_EWOCPgQ5qMdoBaO0EI?e=mMkXxa")</f>
        <v>https://ieeg-my.sharepoint.com/:b:/g/personal/transparencia_ieeg_org_mx/IQAMwIO-F8aVSIJy4If6AmMuAZlx_EWOCPgQ5qMdoBaO0EI?e=mMkXxa</v>
      </c>
    </row>
    <row r="110" spans="1:2" x14ac:dyDescent="0.25">
      <c r="A110">
        <v>107</v>
      </c>
      <c r="B110" s="13" t="str">
        <f>HYPERLINK("https://ieeg-my.sharepoint.com/:b:/g/personal/transparencia_ieeg_org_mx/IQBjeve6HFceSq78N35UcwivAdaA3SR-Q87cXAmC4q2HWGo?e=zIkvXR")</f>
        <v>https://ieeg-my.sharepoint.com/:b:/g/personal/transparencia_ieeg_org_mx/IQBjeve6HFceSq78N35UcwivAdaA3SR-Q87cXAmC4q2HWGo?e=zIkvXR</v>
      </c>
    </row>
    <row r="111" spans="1:2" x14ac:dyDescent="0.25">
      <c r="A111">
        <v>108</v>
      </c>
      <c r="B111" s="13" t="str">
        <f>HYPERLINK("https://ieeg-my.sharepoint.com/:b:/g/personal/transparencia_ieeg_org_mx/IQBCKgj43pXHQ6moMoF8EhuNAQ0PQpagb1w4j-wYUXeUMOg?e=HgdO0e")</f>
        <v>https://ieeg-my.sharepoint.com/:b:/g/personal/transparencia_ieeg_org_mx/IQBCKgj43pXHQ6moMoF8EhuNAQ0PQpagb1w4j-wYUXeUMOg?e=HgdO0e</v>
      </c>
    </row>
    <row r="112" spans="1:2" x14ac:dyDescent="0.25">
      <c r="A112">
        <v>109</v>
      </c>
      <c r="B112" s="13" t="str">
        <f>HYPERLINK("https://ieeg-my.sharepoint.com/:b:/g/personal/transparencia_ieeg_org_mx/IQB04YmVjXVtT4C1opIYVVIUAc8E85D4F3SpksOj1N6hAGA?e=oEI5s9")</f>
        <v>https://ieeg-my.sharepoint.com/:b:/g/personal/transparencia_ieeg_org_mx/IQB04YmVjXVtT4C1opIYVVIUAc8E85D4F3SpksOj1N6hAGA?e=oEI5s9</v>
      </c>
    </row>
    <row r="113" spans="1:2" x14ac:dyDescent="0.25">
      <c r="A113">
        <v>110</v>
      </c>
      <c r="B113" s="13" t="str">
        <f>HYPERLINK("https://ieeg-my.sharepoint.com/:b:/g/personal/transparencia_ieeg_org_mx/IQAZGnM1Uu4vR6W453gdjKGjAVphRzY8el5CzhejL8NqR9g?e=gYAOdJ")</f>
        <v>https://ieeg-my.sharepoint.com/:b:/g/personal/transparencia_ieeg_org_mx/IQAZGnM1Uu4vR6W453gdjKGjAVphRzY8el5CzhejL8NqR9g?e=gYAOdJ</v>
      </c>
    </row>
    <row r="114" spans="1:2" x14ac:dyDescent="0.25">
      <c r="A114">
        <v>111</v>
      </c>
      <c r="B114" s="13" t="str">
        <f>HYPERLINK("https://ieeg-my.sharepoint.com/:b:/g/personal/transparencia_ieeg_org_mx/IQBoF7mIjofzRIrh19ZIU1xyAc73uyJWTG1_Aw1-8sdCgT0?e=GQnSJX")</f>
        <v>https://ieeg-my.sharepoint.com/:b:/g/personal/transparencia_ieeg_org_mx/IQBoF7mIjofzRIrh19ZIU1xyAc73uyJWTG1_Aw1-8sdCgT0?e=GQnSJX</v>
      </c>
    </row>
    <row r="115" spans="1:2" x14ac:dyDescent="0.25">
      <c r="A115">
        <v>112</v>
      </c>
      <c r="B115" s="13" t="str">
        <f>HYPERLINK("https://ieeg-my.sharepoint.com/:b:/g/personal/transparencia_ieeg_org_mx/IQDkDeoRtaxdTKfLnC19M4QHAZ_uhoHl6pN_bNVYP54NXPE?e=YtcpVA")</f>
        <v>https://ieeg-my.sharepoint.com/:b:/g/personal/transparencia_ieeg_org_mx/IQDkDeoRtaxdTKfLnC19M4QHAZ_uhoHl6pN_bNVYP54NXPE?e=YtcpVA</v>
      </c>
    </row>
    <row r="116" spans="1:2" x14ac:dyDescent="0.25">
      <c r="A116">
        <v>113</v>
      </c>
      <c r="B116" s="13" t="str">
        <f>HYPERLINK("https://ieeg-my.sharepoint.com/:b:/g/personal/transparencia_ieeg_org_mx/IQBKRhUgpuKkTKT6bRH9PXsBASHaPYvDQY18upA7n3Sungo?e=c69GrO")</f>
        <v>https://ieeg-my.sharepoint.com/:b:/g/personal/transparencia_ieeg_org_mx/IQBKRhUgpuKkTKT6bRH9PXsBASHaPYvDQY18upA7n3Sungo?e=c69GrO</v>
      </c>
    </row>
    <row r="117" spans="1:2" x14ac:dyDescent="0.25">
      <c r="A117">
        <v>114</v>
      </c>
      <c r="B117" s="13" t="str">
        <f>HYPERLINK("https://ieeg-my.sharepoint.com/:b:/g/personal/transparencia_ieeg_org_mx/IQDQYkZ1CrNqTIjWTA26IeFuAQLC4brcCUNhnTleG0ArZoI?e=eGuJSE")</f>
        <v>https://ieeg-my.sharepoint.com/:b:/g/personal/transparencia_ieeg_org_mx/IQDQYkZ1CrNqTIjWTA26IeFuAQLC4brcCUNhnTleG0ArZoI?e=eGuJSE</v>
      </c>
    </row>
    <row r="118" spans="1:2" x14ac:dyDescent="0.25">
      <c r="A118">
        <v>115</v>
      </c>
      <c r="B118" s="13" t="str">
        <f>HYPERLINK("https://ieeg-my.sharepoint.com/:b:/g/personal/transparencia_ieeg_org_mx/IQCewSVzsp4YT7ta_5F-QOwqAc5OgT3zYB5-Q4qtNLH7tgo?e=CnNVo1")</f>
        <v>https://ieeg-my.sharepoint.com/:b:/g/personal/transparencia_ieeg_org_mx/IQCewSVzsp4YT7ta_5F-QOwqAc5OgT3zYB5-Q4qtNLH7tgo?e=CnNVo1</v>
      </c>
    </row>
    <row r="119" spans="1:2" x14ac:dyDescent="0.25">
      <c r="A119">
        <v>116</v>
      </c>
      <c r="B119" s="13" t="str">
        <f>HYPERLINK("https://ieeg-my.sharepoint.com/:b:/g/personal/transparencia_ieeg_org_mx/IQA42gf-mWYTQLKuqiCvisqJAZlt6ScoXstms5Ig7-H7CC8?e=xhXHV4")</f>
        <v>https://ieeg-my.sharepoint.com/:b:/g/personal/transparencia_ieeg_org_mx/IQA42gf-mWYTQLKuqiCvisqJAZlt6ScoXstms5Ig7-H7CC8?e=xhXHV4</v>
      </c>
    </row>
    <row r="120" spans="1:2" x14ac:dyDescent="0.25">
      <c r="A120">
        <v>117</v>
      </c>
      <c r="B120" s="13" t="str">
        <f>HYPERLINK("https://ieeg-my.sharepoint.com/:b:/g/personal/transparencia_ieeg_org_mx/IQBMFpPoEHWeRpj03SzrOAJnAWsOnx4OesQOLbygYI2B8gM?e=a4jq3c")</f>
        <v>https://ieeg-my.sharepoint.com/:b:/g/personal/transparencia_ieeg_org_mx/IQBMFpPoEHWeRpj03SzrOAJnAWsOnx4OesQOLbygYI2B8gM?e=a4jq3c</v>
      </c>
    </row>
    <row r="121" spans="1:2" x14ac:dyDescent="0.25">
      <c r="A121">
        <v>118</v>
      </c>
      <c r="B121" s="13" t="str">
        <f>HYPERLINK("https://ieeg-my.sharepoint.com/:b:/g/personal/transparencia_ieeg_org_mx/IQA3SluLiyjzRZ3jVvkBc3AuAUDVRLc__yJBDmMvyJxSvxE?e=D1iu6O")</f>
        <v>https://ieeg-my.sharepoint.com/:b:/g/personal/transparencia_ieeg_org_mx/IQA3SluLiyjzRZ3jVvkBc3AuAUDVRLc__yJBDmMvyJxSvxE?e=D1iu6O</v>
      </c>
    </row>
    <row r="122" spans="1:2" x14ac:dyDescent="0.25">
      <c r="A122">
        <v>119</v>
      </c>
      <c r="B122" s="13" t="str">
        <f>HYPERLINK("https://ieeg-my.sharepoint.com/:b:/g/personal/transparencia_ieeg_org_mx/IQAym4awHx2_QoD7ulfrV_rtAdZfV25ewr76lazhv3vXMcw?e=sdcSOk")</f>
        <v>https://ieeg-my.sharepoint.com/:b:/g/personal/transparencia_ieeg_org_mx/IQAym4awHx2_QoD7ulfrV_rtAdZfV25ewr76lazhv3vXMcw?e=sdcSOk</v>
      </c>
    </row>
    <row r="123" spans="1:2" x14ac:dyDescent="0.25">
      <c r="A123">
        <v>120</v>
      </c>
      <c r="B123" s="13" t="str">
        <f>HYPERLINK("https://ieeg-my.sharepoint.com/:b:/g/personal/transparencia_ieeg_org_mx/IQApJlObOgs6SY3_MTrUsF9XAQ3YZVI9Wsv1KtYW2v2VI34?e=KhX56P")</f>
        <v>https://ieeg-my.sharepoint.com/:b:/g/personal/transparencia_ieeg_org_mx/IQApJlObOgs6SY3_MTrUsF9XAQ3YZVI9Wsv1KtYW2v2VI34?e=KhX56P</v>
      </c>
    </row>
    <row r="124" spans="1:2" x14ac:dyDescent="0.25">
      <c r="A124">
        <v>121</v>
      </c>
      <c r="B124" s="13" t="str">
        <f>HYPERLINK("https://ieeg-my.sharepoint.com/:b:/g/personal/transparencia_ieeg_org_mx/IQCrEM191dLIT622I1f5W-s6ASInoEOXodnVUcVqcPdemYw?e=TNmfgP")</f>
        <v>https://ieeg-my.sharepoint.com/:b:/g/personal/transparencia_ieeg_org_mx/IQCrEM191dLIT622I1f5W-s6ASInoEOXodnVUcVqcPdemYw?e=TNmfgP</v>
      </c>
    </row>
    <row r="125" spans="1:2" x14ac:dyDescent="0.25">
      <c r="A125">
        <v>122</v>
      </c>
      <c r="B125" s="13" t="str">
        <f>HYPERLINK("https://ieeg-my.sharepoint.com/:b:/g/personal/transparencia_ieeg_org_mx/IQDCPnuu_3gQTpqzh_CP9MArAW5ZrESweSxTp0jx45xJRAw?e=ZuFMbO")</f>
        <v>https://ieeg-my.sharepoint.com/:b:/g/personal/transparencia_ieeg_org_mx/IQDCPnuu_3gQTpqzh_CP9MArAW5ZrESweSxTp0jx45xJRAw?e=ZuFMbO</v>
      </c>
    </row>
    <row r="126" spans="1:2" x14ac:dyDescent="0.25">
      <c r="A126">
        <v>123</v>
      </c>
      <c r="B126" s="13" t="str">
        <f>HYPERLINK("https://ieeg-my.sharepoint.com/:b:/g/personal/transparencia_ieeg_org_mx/IQCyEpT3L1CAS4hJk8F8wduwAerWNUqxuqitui7-jmWFlTM?e=e5gMT2")</f>
        <v>https://ieeg-my.sharepoint.com/:b:/g/personal/transparencia_ieeg_org_mx/IQCyEpT3L1CAS4hJk8F8wduwAerWNUqxuqitui7-jmWFlTM?e=e5gMT2</v>
      </c>
    </row>
    <row r="127" spans="1:2" x14ac:dyDescent="0.25">
      <c r="A127">
        <v>124</v>
      </c>
      <c r="B127" s="13" t="str">
        <f>HYPERLINK("https://ieeg-my.sharepoint.com/:b:/g/personal/transparencia_ieeg_org_mx/IQBjvl5O-2PDTI7hpKezS1LQAX-AbcuS6LUhlA3IPfohE0k?e=B88SaY")</f>
        <v>https://ieeg-my.sharepoint.com/:b:/g/personal/transparencia_ieeg_org_mx/IQBjvl5O-2PDTI7hpKezS1LQAX-AbcuS6LUhlA3IPfohE0k?e=B88SaY</v>
      </c>
    </row>
    <row r="128" spans="1:2" x14ac:dyDescent="0.25">
      <c r="A128">
        <v>125</v>
      </c>
      <c r="B128" s="13" t="str">
        <f>HYPERLINK("https://ieeg-my.sharepoint.com/:b:/g/personal/transparencia_ieeg_org_mx/IQD3Aii6jCuCS54fPjpTYbq3AeiDpq29DDZeZNq5O7SpHR4?e=2Nr1eo")</f>
        <v>https://ieeg-my.sharepoint.com/:b:/g/personal/transparencia_ieeg_org_mx/IQD3Aii6jCuCS54fPjpTYbq3AeiDpq29DDZeZNq5O7SpHR4?e=2Nr1eo</v>
      </c>
    </row>
    <row r="129" spans="1:2" x14ac:dyDescent="0.25">
      <c r="A129">
        <v>126</v>
      </c>
      <c r="B129" s="13" t="str">
        <f>HYPERLINK("https://ieeg-my.sharepoint.com/:b:/g/personal/transparencia_ieeg_org_mx/IQC82Ib5dnbxRaG1gckGqbWGAX-HQkaSjTtTfQ8S5SDJ3RE?e=vSnlVs")</f>
        <v>https://ieeg-my.sharepoint.com/:b:/g/personal/transparencia_ieeg_org_mx/IQC82Ib5dnbxRaG1gckGqbWGAX-HQkaSjTtTfQ8S5SDJ3RE?e=vSnlVs</v>
      </c>
    </row>
    <row r="130" spans="1:2" x14ac:dyDescent="0.25">
      <c r="A130">
        <v>127</v>
      </c>
      <c r="B130" s="13" t="str">
        <f>HYPERLINK("https://ieeg-my.sharepoint.com/:b:/g/personal/transparencia_ieeg_org_mx/IQDvm3Wv290HSqYF7_AsP8n4AQQvn9Fvtvg3fQ3eh-QV8uc?e=hlNDax")</f>
        <v>https://ieeg-my.sharepoint.com/:b:/g/personal/transparencia_ieeg_org_mx/IQDvm3Wv290HSqYF7_AsP8n4AQQvn9Fvtvg3fQ3eh-QV8uc?e=hlNDax</v>
      </c>
    </row>
    <row r="131" spans="1:2" x14ac:dyDescent="0.25">
      <c r="A131">
        <v>128</v>
      </c>
      <c r="B131" s="13" t="str">
        <f>HYPERLINK("https://ieeg-my.sharepoint.com/:b:/g/personal/transparencia_ieeg_org_mx/IQDryXnuktCMRJF_L7GPv36SAajn4wf89Vc17h4Xd9T-kQg?e=rbLKxX")</f>
        <v>https://ieeg-my.sharepoint.com/:b:/g/personal/transparencia_ieeg_org_mx/IQDryXnuktCMRJF_L7GPv36SAajn4wf89Vc17h4Xd9T-kQg?e=rbLKxX</v>
      </c>
    </row>
    <row r="132" spans="1:2" x14ac:dyDescent="0.25">
      <c r="A132">
        <v>129</v>
      </c>
      <c r="B132" s="13" t="str">
        <f>HYPERLINK("https://ieeg-my.sharepoint.com/:b:/g/personal/transparencia_ieeg_org_mx/IQBDOpVDoY5eQKRuFYLBIaSFAVI8OjjWDI4yIAdxMJhVnwk?e=aGDDg9")</f>
        <v>https://ieeg-my.sharepoint.com/:b:/g/personal/transparencia_ieeg_org_mx/IQBDOpVDoY5eQKRuFYLBIaSFAVI8OjjWDI4yIAdxMJhVnwk?e=aGDDg9</v>
      </c>
    </row>
    <row r="133" spans="1:2" x14ac:dyDescent="0.25">
      <c r="A133">
        <v>130</v>
      </c>
      <c r="B133" s="13" t="str">
        <f>HYPERLINK("https://ieeg-my.sharepoint.com/:b:/g/personal/transparencia_ieeg_org_mx/IQAGL87kJSW8SpJXNGzv6K5QAam9as7KgqF9SaE7qzzfwx0?e=wnwxxw")</f>
        <v>https://ieeg-my.sharepoint.com/:b:/g/personal/transparencia_ieeg_org_mx/IQAGL87kJSW8SpJXNGzv6K5QAam9as7KgqF9SaE7qzzfwx0?e=wnwxxw</v>
      </c>
    </row>
    <row r="134" spans="1:2" x14ac:dyDescent="0.25">
      <c r="A134">
        <v>131</v>
      </c>
      <c r="B134" s="13" t="str">
        <f>HYPERLINK("https://ieeg-my.sharepoint.com/:b:/g/personal/transparencia_ieeg_org_mx/IQBjrELdIWZGQqpzmTvivfl8AdcCcT16Mdsz1GpnXcNzsRg?e=zbTS6K")</f>
        <v>https://ieeg-my.sharepoint.com/:b:/g/personal/transparencia_ieeg_org_mx/IQBjrELdIWZGQqpzmTvivfl8AdcCcT16Mdsz1GpnXcNzsRg?e=zbTS6K</v>
      </c>
    </row>
    <row r="135" spans="1:2" x14ac:dyDescent="0.25">
      <c r="A135">
        <v>132</v>
      </c>
      <c r="B135" s="13" t="str">
        <f>HYPERLINK("https://ieeg-my.sharepoint.com/:b:/g/personal/transparencia_ieeg_org_mx/IQCvG20kSlivSpjQt4ixr6ZJAVN5Kh4s9_cdmW2gNbsGLGg?e=8yanln")</f>
        <v>https://ieeg-my.sharepoint.com/:b:/g/personal/transparencia_ieeg_org_mx/IQCvG20kSlivSpjQt4ixr6ZJAVN5Kh4s9_cdmW2gNbsGLGg?e=8yanln</v>
      </c>
    </row>
    <row r="136" spans="1:2" x14ac:dyDescent="0.25">
      <c r="A136">
        <v>133</v>
      </c>
      <c r="B136" s="13" t="str">
        <f>HYPERLINK("https://ieeg-my.sharepoint.com/:b:/g/personal/transparencia_ieeg_org_mx/IQCsfnjgEzNRQ4Vv_n76n7szAV_Tx0WSB_sY8UEnqsu9IyI?e=VqRSw2")</f>
        <v>https://ieeg-my.sharepoint.com/:b:/g/personal/transparencia_ieeg_org_mx/IQCsfnjgEzNRQ4Vv_n76n7szAV_Tx0WSB_sY8UEnqsu9IyI?e=VqRSw2</v>
      </c>
    </row>
    <row r="137" spans="1:2" x14ac:dyDescent="0.25">
      <c r="A137">
        <v>134</v>
      </c>
      <c r="B137" s="13" t="str">
        <f>HYPERLINK("https://ieeg-my.sharepoint.com/:b:/g/personal/transparencia_ieeg_org_mx/IQCt1cudaNH1TIqbTfrXe-B1AXKWqsG8IAaPXAYeGQfe3vE?e=cwKfKb")</f>
        <v>https://ieeg-my.sharepoint.com/:b:/g/personal/transparencia_ieeg_org_mx/IQCt1cudaNH1TIqbTfrXe-B1AXKWqsG8IAaPXAYeGQfe3vE?e=cwKfKb</v>
      </c>
    </row>
    <row r="138" spans="1:2" x14ac:dyDescent="0.25">
      <c r="A138">
        <v>135</v>
      </c>
      <c r="B138" s="13" t="str">
        <f>HYPERLINK("https://ieeg-my.sharepoint.com/:b:/g/personal/transparencia_ieeg_org_mx/IQBNSm2p9EBXT7osjzXmDmH6AeqpRUtGHdM-UIwLkZm9cdk?e=qtIIUg")</f>
        <v>https://ieeg-my.sharepoint.com/:b:/g/personal/transparencia_ieeg_org_mx/IQBNSm2p9EBXT7osjzXmDmH6AeqpRUtGHdM-UIwLkZm9cdk?e=qtIIUg</v>
      </c>
    </row>
    <row r="139" spans="1:2" x14ac:dyDescent="0.25">
      <c r="A139">
        <v>136</v>
      </c>
      <c r="B139" s="13" t="str">
        <f>HYPERLINK("https://ieeg-my.sharepoint.com/:b:/g/personal/transparencia_ieeg_org_mx/IQBqPC7kubjMSIf5OFNKtJVNAWmgremFs3Fah8PJEGSsF_I?e=1Eqf5k")</f>
        <v>https://ieeg-my.sharepoint.com/:b:/g/personal/transparencia_ieeg_org_mx/IQBqPC7kubjMSIf5OFNKtJVNAWmgremFs3Fah8PJEGSsF_I?e=1Eqf5k</v>
      </c>
    </row>
    <row r="140" spans="1:2" x14ac:dyDescent="0.25">
      <c r="A140">
        <v>137</v>
      </c>
      <c r="B140" s="13" t="str">
        <f>HYPERLINK("https://ieeg-my.sharepoint.com/:b:/g/personal/transparencia_ieeg_org_mx/IQDNwiR1ucU0S7thAj-ecflGAXHS6W_9oVjpakE8aCEHXqo?e=3ZPSDf")</f>
        <v>https://ieeg-my.sharepoint.com/:b:/g/personal/transparencia_ieeg_org_mx/IQDNwiR1ucU0S7thAj-ecflGAXHS6W_9oVjpakE8aCEHXqo?e=3ZPSDf</v>
      </c>
    </row>
    <row r="141" spans="1:2" x14ac:dyDescent="0.25">
      <c r="A141">
        <v>138</v>
      </c>
      <c r="B141" s="13" t="str">
        <f>HYPERLINK("https://ieeg-my.sharepoint.com/:b:/g/personal/transparencia_ieeg_org_mx/IQB4gqLrqXqdRrdAV6GB5rszAQXC9_NRpjLXKDLZCuVe340?e=xSnCXA")</f>
        <v>https://ieeg-my.sharepoint.com/:b:/g/personal/transparencia_ieeg_org_mx/IQB4gqLrqXqdRrdAV6GB5rszAQXC9_NRpjLXKDLZCuVe340?e=xSnCXA</v>
      </c>
    </row>
    <row r="142" spans="1:2" x14ac:dyDescent="0.25">
      <c r="A142">
        <v>139</v>
      </c>
      <c r="B142" s="13" t="str">
        <f>HYPERLINK("https://ieeg-my.sharepoint.com/:b:/g/personal/transparencia_ieeg_org_mx/IQBJMKZvgmddT7u-n6rO71dfAZOAi9h_4hQ4ONFEZrJGfxY?e=SiwUiF")</f>
        <v>https://ieeg-my.sharepoint.com/:b:/g/personal/transparencia_ieeg_org_mx/IQBJMKZvgmddT7u-n6rO71dfAZOAi9h_4hQ4ONFEZrJGfxY?e=SiwUiF</v>
      </c>
    </row>
    <row r="143" spans="1:2" x14ac:dyDescent="0.25">
      <c r="A143">
        <v>140</v>
      </c>
      <c r="B143" s="13" t="str">
        <f>HYPERLINK("https://ieeg-my.sharepoint.com/:b:/g/personal/transparencia_ieeg_org_mx/IQCIA2qaT-V7Q7Wdgk1ifQJ5AdgHU6Kl0Wtdw9NYn43Kwvs?e=LnzkaV")</f>
        <v>https://ieeg-my.sharepoint.com/:b:/g/personal/transparencia_ieeg_org_mx/IQCIA2qaT-V7Q7Wdgk1ifQJ5AdgHU6Kl0Wtdw9NYn43Kwvs?e=LnzkaV</v>
      </c>
    </row>
    <row r="144" spans="1:2" x14ac:dyDescent="0.25">
      <c r="A144">
        <v>141</v>
      </c>
      <c r="B144" s="13" t="str">
        <f>HYPERLINK("https://ieeg-my.sharepoint.com/:b:/g/personal/transparencia_ieeg_org_mx/IQDKe86ye04ERafOQNkCIZgdAcPiCN1qcb0HJv1pDQAz_Ok?e=EbYVxR")</f>
        <v>https://ieeg-my.sharepoint.com/:b:/g/personal/transparencia_ieeg_org_mx/IQDKe86ye04ERafOQNkCIZgdAcPiCN1qcb0HJv1pDQAz_Ok?e=EbYVxR</v>
      </c>
    </row>
    <row r="145" spans="1:2" x14ac:dyDescent="0.25">
      <c r="A145">
        <v>142</v>
      </c>
      <c r="B145" s="13" t="str">
        <f>HYPERLINK("https://ieeg-my.sharepoint.com/:b:/g/personal/transparencia_ieeg_org_mx/IQCvMirFYSMFSrDSO954kyBtASPh8ax2aMxnh4gaEPN3Mu0?e=hVaRUs")</f>
        <v>https://ieeg-my.sharepoint.com/:b:/g/personal/transparencia_ieeg_org_mx/IQCvMirFYSMFSrDSO954kyBtASPh8ax2aMxnh4gaEPN3Mu0?e=hVaRUs</v>
      </c>
    </row>
    <row r="146" spans="1:2" x14ac:dyDescent="0.25">
      <c r="A146">
        <v>143</v>
      </c>
      <c r="B146" s="13" t="str">
        <f>HYPERLINK("https://ieeg-my.sharepoint.com/:b:/g/personal/transparencia_ieeg_org_mx/IQBg_X0Lo_0vQZu02wnE9sNSAT1wQInafLM7m-unnww4nh4?e=vbHqSH")</f>
        <v>https://ieeg-my.sharepoint.com/:b:/g/personal/transparencia_ieeg_org_mx/IQBg_X0Lo_0vQZu02wnE9sNSAT1wQInafLM7m-unnww4nh4?e=vbHqSH</v>
      </c>
    </row>
    <row r="147" spans="1:2" x14ac:dyDescent="0.25">
      <c r="A147">
        <v>144</v>
      </c>
      <c r="B147" s="13" t="str">
        <f>HYPERLINK("https://ieeg-my.sharepoint.com/:b:/g/personal/transparencia_ieeg_org_mx/IQD-Ble7WjSUQKZD1hsnqIXIAXuPaiBtqCsn2OdG3UsIXAA?e=2dIM1g")</f>
        <v>https://ieeg-my.sharepoint.com/:b:/g/personal/transparencia_ieeg_org_mx/IQD-Ble7WjSUQKZD1hsnqIXIAXuPaiBtqCsn2OdG3UsIXAA?e=2dIM1g</v>
      </c>
    </row>
    <row r="148" spans="1:2" x14ac:dyDescent="0.25">
      <c r="A148">
        <v>145</v>
      </c>
      <c r="B148" s="13" t="str">
        <f>HYPERLINK("https://ieeg-my.sharepoint.com/:b:/g/personal/transparencia_ieeg_org_mx/IQCsuss-UoHlTIrzAE5ud8TJAVq02JHwkMtGc90qIAQMODU?e=gcRZ5u")</f>
        <v>https://ieeg-my.sharepoint.com/:b:/g/personal/transparencia_ieeg_org_mx/IQCsuss-UoHlTIrzAE5ud8TJAVq02JHwkMtGc90qIAQMODU?e=gcRZ5u</v>
      </c>
    </row>
    <row r="149" spans="1:2" x14ac:dyDescent="0.25">
      <c r="A149">
        <v>146</v>
      </c>
      <c r="B149" s="13" t="str">
        <f>HYPERLINK("https://ieeg-my.sharepoint.com/:b:/g/personal/transparencia_ieeg_org_mx/IQDQsa6zP8g8T6B2mOkFCqpsAaTZY8TNczxif42DIsjsGRo?e=PnkUfA")</f>
        <v>https://ieeg-my.sharepoint.com/:b:/g/personal/transparencia_ieeg_org_mx/IQDQsa6zP8g8T6B2mOkFCqpsAaTZY8TNczxif42DIsjsGRo?e=PnkUfA</v>
      </c>
    </row>
    <row r="150" spans="1:2" x14ac:dyDescent="0.25">
      <c r="A150">
        <v>147</v>
      </c>
      <c r="B150" s="13" t="str">
        <f>HYPERLINK("https://ieeg-my.sharepoint.com/:b:/g/personal/transparencia_ieeg_org_mx/IQAA-bdtJzm4TrfAApn1FbHWAdt3QAYzjlux7X-S949EeUg?e=pdEHHa")</f>
        <v>https://ieeg-my.sharepoint.com/:b:/g/personal/transparencia_ieeg_org_mx/IQAA-bdtJzm4TrfAApn1FbHWAdt3QAYzjlux7X-S949EeUg?e=pdEHHa</v>
      </c>
    </row>
    <row r="151" spans="1:2" x14ac:dyDescent="0.25">
      <c r="A151">
        <v>148</v>
      </c>
      <c r="B151" s="13" t="str">
        <f>HYPERLINK("https://ieeg-my.sharepoint.com/:b:/g/personal/transparencia_ieeg_org_mx/IQD7ubdUuOwlTaOIfnml8Cq6AZpn04LjaoKmkf-lwoVnXCE?e=2eA2Zw")</f>
        <v>https://ieeg-my.sharepoint.com/:b:/g/personal/transparencia_ieeg_org_mx/IQD7ubdUuOwlTaOIfnml8Cq6AZpn04LjaoKmkf-lwoVnXCE?e=2eA2Zw</v>
      </c>
    </row>
    <row r="152" spans="1:2" x14ac:dyDescent="0.25">
      <c r="A152">
        <v>149</v>
      </c>
      <c r="B152" s="13" t="str">
        <f>HYPERLINK("https://ieeg-my.sharepoint.com/:b:/g/personal/transparencia_ieeg_org_mx/IQD62f_NDrPBRIv1QYk3FwEgARx91bZFUd9cg2aW9_daYqw?e=Lmr9Ft")</f>
        <v>https://ieeg-my.sharepoint.com/:b:/g/personal/transparencia_ieeg_org_mx/IQD62f_NDrPBRIv1QYk3FwEgARx91bZFUd9cg2aW9_daYqw?e=Lmr9Ft</v>
      </c>
    </row>
    <row r="153" spans="1:2" x14ac:dyDescent="0.25">
      <c r="A153">
        <v>150</v>
      </c>
      <c r="B153" s="13" t="str">
        <f>HYPERLINK("https://ieeg-my.sharepoint.com/:b:/g/personal/transparencia_ieeg_org_mx/IQDErK2RIzgVSqipwVhixeLpAZwRcYPQ38U89Mk_RZXjkHo?e=7SKcd7")</f>
        <v>https://ieeg-my.sharepoint.com/:b:/g/personal/transparencia_ieeg_org_mx/IQDErK2RIzgVSqipwVhixeLpAZwRcYPQ38U89Mk_RZXjkHo?e=7SKcd7</v>
      </c>
    </row>
    <row r="154" spans="1:2" x14ac:dyDescent="0.25">
      <c r="A154">
        <v>151</v>
      </c>
      <c r="B154" s="13" t="str">
        <f>HYPERLINK("https://ieeg-my.sharepoint.com/:b:/g/personal/transparencia_ieeg_org_mx/IQDsZJDiKjeQTohXTEaSSCcTAaD0uRHE_B2wkayyTEfjkqU?e=nYGPwx")</f>
        <v>https://ieeg-my.sharepoint.com/:b:/g/personal/transparencia_ieeg_org_mx/IQDsZJDiKjeQTohXTEaSSCcTAaD0uRHE_B2wkayyTEfjkqU?e=nYGPwx</v>
      </c>
    </row>
    <row r="155" spans="1:2" x14ac:dyDescent="0.25">
      <c r="A155">
        <v>152</v>
      </c>
      <c r="B155" s="13" t="str">
        <f>HYPERLINK("https://ieeg-my.sharepoint.com/:b:/g/personal/transparencia_ieeg_org_mx/IQAVnRMexzARRKqbQ7cUilXDAUlIxvtTVv5PbpyjygKd_dI?e=L60TM2")</f>
        <v>https://ieeg-my.sharepoint.com/:b:/g/personal/transparencia_ieeg_org_mx/IQAVnRMexzARRKqbQ7cUilXDAUlIxvtTVv5PbpyjygKd_dI?e=L60TM2</v>
      </c>
    </row>
    <row r="156" spans="1:2" x14ac:dyDescent="0.25">
      <c r="A156">
        <v>153</v>
      </c>
      <c r="B156" s="13" t="str">
        <f>HYPERLINK("https://ieeg-my.sharepoint.com/:b:/g/personal/transparencia_ieeg_org_mx/IQCpga7WEXe7RIjU9WEuRYxoAW1h7TsHhYYm-bjE0erN6Dk?e=guJdCV")</f>
        <v>https://ieeg-my.sharepoint.com/:b:/g/personal/transparencia_ieeg_org_mx/IQCpga7WEXe7RIjU9WEuRYxoAW1h7TsHhYYm-bjE0erN6Dk?e=guJdCV</v>
      </c>
    </row>
    <row r="157" spans="1:2" x14ac:dyDescent="0.25">
      <c r="A157">
        <v>154</v>
      </c>
      <c r="B157" s="13" t="str">
        <f>HYPERLINK("https://ieeg-my.sharepoint.com/:b:/g/personal/transparencia_ieeg_org_mx/IQAiv8CXEBMSQ5o0v8APvRHYATH7kUryUrXp1Ka1KSTjnOk?e=issApA")</f>
        <v>https://ieeg-my.sharepoint.com/:b:/g/personal/transparencia_ieeg_org_mx/IQAiv8CXEBMSQ5o0v8APvRHYATH7kUryUrXp1Ka1KSTjnOk?e=issApA</v>
      </c>
    </row>
    <row r="158" spans="1:2" x14ac:dyDescent="0.25">
      <c r="A158">
        <v>155</v>
      </c>
      <c r="B158" s="13" t="str">
        <f>HYPERLINK("https://ieeg-my.sharepoint.com/:b:/g/personal/transparencia_ieeg_org_mx/IQC88q11GY7TR5po2GscwnduAanJBuvYuMpsmbWpIuMjPyQ?e=SfJhiQ")</f>
        <v>https://ieeg-my.sharepoint.com/:b:/g/personal/transparencia_ieeg_org_mx/IQC88q11GY7TR5po2GscwnduAanJBuvYuMpsmbWpIuMjPyQ?e=SfJhiQ</v>
      </c>
    </row>
    <row r="159" spans="1:2" x14ac:dyDescent="0.25">
      <c r="A159">
        <v>156</v>
      </c>
      <c r="B159" s="13" t="str">
        <f>HYPERLINK("https://ieeg-my.sharepoint.com/:b:/g/personal/transparencia_ieeg_org_mx/IQBciQYGvwlxTI9JKmC5lTOTAVXbWhW_tOmBNALENIq3HXo?e=7zgSuG")</f>
        <v>https://ieeg-my.sharepoint.com/:b:/g/personal/transparencia_ieeg_org_mx/IQBciQYGvwlxTI9JKmC5lTOTAVXbWhW_tOmBNALENIq3HXo?e=7zgSuG</v>
      </c>
    </row>
    <row r="160" spans="1:2" x14ac:dyDescent="0.25">
      <c r="A160">
        <v>157</v>
      </c>
      <c r="B160" s="13" t="str">
        <f>HYPERLINK("https://ieeg-my.sharepoint.com/:b:/g/personal/transparencia_ieeg_org_mx/IQCzBs1j39Q7TbaFcydWpcE7ASDZ6pEe2WOpXHdpfVpmBcg?e=d6Tr5u")</f>
        <v>https://ieeg-my.sharepoint.com/:b:/g/personal/transparencia_ieeg_org_mx/IQCzBs1j39Q7TbaFcydWpcE7ASDZ6pEe2WOpXHdpfVpmBcg?e=d6Tr5u</v>
      </c>
    </row>
    <row r="161" spans="1:2" x14ac:dyDescent="0.25">
      <c r="A161">
        <v>158</v>
      </c>
      <c r="B161" s="13" t="str">
        <f>HYPERLINK("https://ieeg-my.sharepoint.com/:b:/g/personal/transparencia_ieeg_org_mx/IQBzvF3BYdgkQKG5iMoEqxTqATQvSQQyv8L9uVMU9vKjbAw?e=pjUrZm")</f>
        <v>https://ieeg-my.sharepoint.com/:b:/g/personal/transparencia_ieeg_org_mx/IQBzvF3BYdgkQKG5iMoEqxTqATQvSQQyv8L9uVMU9vKjbAw?e=pjUrZm</v>
      </c>
    </row>
    <row r="162" spans="1:2" x14ac:dyDescent="0.25">
      <c r="A162">
        <v>159</v>
      </c>
      <c r="B162" s="13" t="str">
        <f>HYPERLINK("https://ieeg-my.sharepoint.com/:b:/g/personal/transparencia_ieeg_org_mx/IQByvs97UdRBR5ufq0Ks3DE7AYCzP1CSBxR11Lz1fQH-RkM?e=nSUzfd")</f>
        <v>https://ieeg-my.sharepoint.com/:b:/g/personal/transparencia_ieeg_org_mx/IQByvs97UdRBR5ufq0Ks3DE7AYCzP1CSBxR11Lz1fQH-RkM?e=nSUzfd</v>
      </c>
    </row>
    <row r="163" spans="1:2" x14ac:dyDescent="0.25">
      <c r="A163">
        <v>160</v>
      </c>
      <c r="B163" s="13" t="str">
        <f>HYPERLINK("https://ieeg-my.sharepoint.com/:b:/g/personal/transparencia_ieeg_org_mx/IQCqBCEbSiKlRYm2UJ_mmyA1Af0QOdFp4cdjVJQWnx5wf90?e=MXGhh1")</f>
        <v>https://ieeg-my.sharepoint.com/:b:/g/personal/transparencia_ieeg_org_mx/IQCqBCEbSiKlRYm2UJ_mmyA1Af0QOdFp4cdjVJQWnx5wf90?e=MXGhh1</v>
      </c>
    </row>
    <row r="164" spans="1:2" x14ac:dyDescent="0.25">
      <c r="A164">
        <v>161</v>
      </c>
      <c r="B164" s="13" t="str">
        <f>HYPERLINK("https://ieeg-my.sharepoint.com/:b:/g/personal/transparencia_ieeg_org_mx/IQBFvSPQRs4DS7KepLJr9KklARX4QqrHgW_nYg-BiACgzZU?e=iThcFC")</f>
        <v>https://ieeg-my.sharepoint.com/:b:/g/personal/transparencia_ieeg_org_mx/IQBFvSPQRs4DS7KepLJr9KklARX4QqrHgW_nYg-BiACgzZU?e=iThcFC</v>
      </c>
    </row>
    <row r="165" spans="1:2" x14ac:dyDescent="0.25">
      <c r="A165">
        <v>162</v>
      </c>
      <c r="B165" s="13" t="str">
        <f>HYPERLINK("https://ieeg-my.sharepoint.com/:b:/g/personal/transparencia_ieeg_org_mx/IQDHeIEbzeevQZ5YCbgDuvqtAanie-DfspgSfVDZ2RQX4Ao?e=u1L2Mx")</f>
        <v>https://ieeg-my.sharepoint.com/:b:/g/personal/transparencia_ieeg_org_mx/IQDHeIEbzeevQZ5YCbgDuvqtAanie-DfspgSfVDZ2RQX4Ao?e=u1L2Mx</v>
      </c>
    </row>
    <row r="166" spans="1:2" x14ac:dyDescent="0.25">
      <c r="A166">
        <v>163</v>
      </c>
      <c r="B166" s="13" t="str">
        <f>HYPERLINK("https://ieeg-my.sharepoint.com/:b:/g/personal/transparencia_ieeg_org_mx/IQCFSIO5-bBuSo6fKldp6OUEAQqbGHYJtUTwMchOSeZnRv0?e=6cVjNY")</f>
        <v>https://ieeg-my.sharepoint.com/:b:/g/personal/transparencia_ieeg_org_mx/IQCFSIO5-bBuSo6fKldp6OUEAQqbGHYJtUTwMchOSeZnRv0?e=6cVjNY</v>
      </c>
    </row>
    <row r="167" spans="1:2" x14ac:dyDescent="0.25">
      <c r="A167">
        <v>164</v>
      </c>
      <c r="B167" s="13" t="str">
        <f>HYPERLINK("https://ieeg-my.sharepoint.com/:b:/g/personal/transparencia_ieeg_org_mx/IQB6fa9rvDE5TIM-JTuxfxJvAexVRQFBJlbEbuZyCfZSObU?e=U8aGom")</f>
        <v>https://ieeg-my.sharepoint.com/:b:/g/personal/transparencia_ieeg_org_mx/IQB6fa9rvDE5TIM-JTuxfxJvAexVRQFBJlbEbuZyCfZSObU?e=U8aGom</v>
      </c>
    </row>
    <row r="168" spans="1:2" x14ac:dyDescent="0.25">
      <c r="A168">
        <v>165</v>
      </c>
      <c r="B168" s="13" t="str">
        <f>HYPERLINK("https://ieeg-my.sharepoint.com/:b:/g/personal/transparencia_ieeg_org_mx/IQC2iXRiUnX1Tr0Xs05wjq5uAdum3-Rwl_sx6kFvWl2vxGw?e=p9tYOb")</f>
        <v>https://ieeg-my.sharepoint.com/:b:/g/personal/transparencia_ieeg_org_mx/IQC2iXRiUnX1Tr0Xs05wjq5uAdum3-Rwl_sx6kFvWl2vxGw?e=p9tYOb</v>
      </c>
    </row>
    <row r="169" spans="1:2" x14ac:dyDescent="0.25">
      <c r="A169">
        <v>166</v>
      </c>
      <c r="B169" s="13" t="str">
        <f>HYPERLINK("https://ieeg-my.sharepoint.com/:b:/g/personal/transparencia_ieeg_org_mx/IQDz-5OyJ5YHSrr1WJj4ieXTAcRSpEKIxy7gmlyPxIzn2Tk?e=EEk8Sz")</f>
        <v>https://ieeg-my.sharepoint.com/:b:/g/personal/transparencia_ieeg_org_mx/IQDz-5OyJ5YHSrr1WJj4ieXTAcRSpEKIxy7gmlyPxIzn2Tk?e=EEk8Sz</v>
      </c>
    </row>
    <row r="170" spans="1:2" x14ac:dyDescent="0.25">
      <c r="A170">
        <v>167</v>
      </c>
      <c r="B170" s="13" t="str">
        <f>HYPERLINK("https://ieeg-my.sharepoint.com/:b:/g/personal/transparencia_ieeg_org_mx/IQCw36nLLZzVQLNrX45gfjYiAazW_EngFtZPKiM0hY_D2ig?e=jDDHbG")</f>
        <v>https://ieeg-my.sharepoint.com/:b:/g/personal/transparencia_ieeg_org_mx/IQCw36nLLZzVQLNrX45gfjYiAazW_EngFtZPKiM0hY_D2ig?e=jDDHbG</v>
      </c>
    </row>
    <row r="171" spans="1:2" x14ac:dyDescent="0.25">
      <c r="A171">
        <v>168</v>
      </c>
      <c r="B171" s="13" t="str">
        <f>HYPERLINK("https://ieeg-my.sharepoint.com/:b:/g/personal/transparencia_ieeg_org_mx/IQDU1x3-WQdPTLQVysyKqfm5AeM7uTL8bYhH8hW1lMyS7o4?e=nXNJ07")</f>
        <v>https://ieeg-my.sharepoint.com/:b:/g/personal/transparencia_ieeg_org_mx/IQDU1x3-WQdPTLQVysyKqfm5AeM7uTL8bYhH8hW1lMyS7o4?e=nXNJ07</v>
      </c>
    </row>
    <row r="172" spans="1:2" x14ac:dyDescent="0.25">
      <c r="A172">
        <v>169</v>
      </c>
      <c r="B172" s="13" t="str">
        <f>HYPERLINK("https://ieeg-my.sharepoint.com/:b:/g/personal/transparencia_ieeg_org_mx/IQBivp2CG-BETJaNBm2XZlq8AQUmCXWNuOD7ITDylF9zh4I?e=ScHmfn")</f>
        <v>https://ieeg-my.sharepoint.com/:b:/g/personal/transparencia_ieeg_org_mx/IQBivp2CG-BETJaNBm2XZlq8AQUmCXWNuOD7ITDylF9zh4I?e=ScHmfn</v>
      </c>
    </row>
    <row r="173" spans="1:2" x14ac:dyDescent="0.25">
      <c r="A173">
        <v>170</v>
      </c>
      <c r="B173" s="13" t="str">
        <f>HYPERLINK("https://ieeg-my.sharepoint.com/:b:/g/personal/transparencia_ieeg_org_mx/IQD13xuqesndRp5v1lJWWqW-AVSm2JPWSSZKVdhJuZVjvjs?e=YFJjSP")</f>
        <v>https://ieeg-my.sharepoint.com/:b:/g/personal/transparencia_ieeg_org_mx/IQD13xuqesndRp5v1lJWWqW-AVSm2JPWSSZKVdhJuZVjvjs?e=YFJjSP</v>
      </c>
    </row>
    <row r="174" spans="1:2" x14ac:dyDescent="0.25">
      <c r="A174">
        <v>171</v>
      </c>
      <c r="B174" s="13" t="str">
        <f>HYPERLINK("https://ieeg-my.sharepoint.com/:b:/g/personal/transparencia_ieeg_org_mx/IQCsMBy5wmrPTLeLVgOtFCt3ASGHK2-vF5Qh3A-RAqPOZFc?e=a1WlZN")</f>
        <v>https://ieeg-my.sharepoint.com/:b:/g/personal/transparencia_ieeg_org_mx/IQCsMBy5wmrPTLeLVgOtFCt3ASGHK2-vF5Qh3A-RAqPOZFc?e=a1WlZN</v>
      </c>
    </row>
    <row r="175" spans="1:2" x14ac:dyDescent="0.25">
      <c r="A175">
        <v>172</v>
      </c>
      <c r="B175" s="13" t="str">
        <f>HYPERLINK("https://ieeg-my.sharepoint.com/:b:/g/personal/transparencia_ieeg_org_mx/IQAP8R4NTkpXSag_udVYeL2bAa8fmS-hqCAcTW1Dv5g8gVk?e=x8wGmq")</f>
        <v>https://ieeg-my.sharepoint.com/:b:/g/personal/transparencia_ieeg_org_mx/IQAP8R4NTkpXSag_udVYeL2bAa8fmS-hqCAcTW1Dv5g8gVk?e=x8wGmq</v>
      </c>
    </row>
    <row r="176" spans="1:2" x14ac:dyDescent="0.25">
      <c r="A176">
        <v>173</v>
      </c>
      <c r="B176" s="13" t="str">
        <f>HYPERLINK("https://ieeg-my.sharepoint.com/:b:/g/personal/transparencia_ieeg_org_mx/IQBlySpGBSY0QpoAUr4JNulcAS8eYSAQPadzv4lUx16tyZg?e=5IDgmU")</f>
        <v>https://ieeg-my.sharepoint.com/:b:/g/personal/transparencia_ieeg_org_mx/IQBlySpGBSY0QpoAUr4JNulcAS8eYSAQPadzv4lUx16tyZg?e=5IDgmU</v>
      </c>
    </row>
    <row r="177" spans="1:2" x14ac:dyDescent="0.25">
      <c r="A177">
        <v>174</v>
      </c>
      <c r="B177" s="13" t="str">
        <f>HYPERLINK("https://ieeg-my.sharepoint.com/:b:/g/personal/transparencia_ieeg_org_mx/IQBYLar3bSeiQLuxScH6uKvlAR5PxlvtGUATSHDn5ifhxTI?e=V820lY")</f>
        <v>https://ieeg-my.sharepoint.com/:b:/g/personal/transparencia_ieeg_org_mx/IQBYLar3bSeiQLuxScH6uKvlAR5PxlvtGUATSHDn5ifhxTI?e=V820lY</v>
      </c>
    </row>
    <row r="178" spans="1:2" x14ac:dyDescent="0.25">
      <c r="A178">
        <v>175</v>
      </c>
      <c r="B178" s="13" t="str">
        <f>HYPERLINK("https://ieeg-my.sharepoint.com/:b:/g/personal/transparencia_ieeg_org_mx/IQDwZgpzMnSISalzUxsk6Wf4AUOeKfm2Ld05-g1j7VzrNyM?e=bS1dEj")</f>
        <v>https://ieeg-my.sharepoint.com/:b:/g/personal/transparencia_ieeg_org_mx/IQDwZgpzMnSISalzUxsk6Wf4AUOeKfm2Ld05-g1j7VzrNyM?e=bS1dEj</v>
      </c>
    </row>
    <row r="179" spans="1:2" x14ac:dyDescent="0.25">
      <c r="A179">
        <v>176</v>
      </c>
      <c r="B179" s="13" t="str">
        <f>HYPERLINK("https://ieeg-my.sharepoint.com/:b:/g/personal/transparencia_ieeg_org_mx/IQC3IXRka2XuTJdcsW5JKgK0AQ2KP7wTtCljcBhduTRiQ18?e=aOuoni")</f>
        <v>https://ieeg-my.sharepoint.com/:b:/g/personal/transparencia_ieeg_org_mx/IQC3IXRka2XuTJdcsW5JKgK0AQ2KP7wTtCljcBhduTRiQ18?e=aOuoni</v>
      </c>
    </row>
    <row r="180" spans="1:2" x14ac:dyDescent="0.25">
      <c r="A180">
        <v>177</v>
      </c>
      <c r="B180" s="13" t="str">
        <f>HYPERLINK("https://ieeg-my.sharepoint.com/:b:/g/personal/transparencia_ieeg_org_mx/IQDAwp2442PbRabbSw4nqL8NAZQPUrDPvgNasaMhph2BN5c?e=CVJO2L")</f>
        <v>https://ieeg-my.sharepoint.com/:b:/g/personal/transparencia_ieeg_org_mx/IQDAwp2442PbRabbSw4nqL8NAZQPUrDPvgNasaMhph2BN5c?e=CVJO2L</v>
      </c>
    </row>
    <row r="181" spans="1:2" x14ac:dyDescent="0.25">
      <c r="A181">
        <v>178</v>
      </c>
      <c r="B181" s="13" t="str">
        <f>HYPERLINK("https://ieeg-my.sharepoint.com/:b:/g/personal/transparencia_ieeg_org_mx/IQDu1f9qZdPsRIos5eYFxj0OATnszTc8tju5bhGirmBp5E8?e=DrXrWC")</f>
        <v>https://ieeg-my.sharepoint.com/:b:/g/personal/transparencia_ieeg_org_mx/IQDu1f9qZdPsRIos5eYFxj0OATnszTc8tju5bhGirmBp5E8?e=DrXrWC</v>
      </c>
    </row>
    <row r="182" spans="1:2" x14ac:dyDescent="0.25">
      <c r="A182">
        <v>179</v>
      </c>
      <c r="B182" s="13" t="str">
        <f>HYPERLINK("https://ieeg-my.sharepoint.com/:b:/g/personal/transparencia_ieeg_org_mx/IQAFaueQzwBJQpceKJZZRTiUAR1I4ACWhr_dsv8ueAZUKG8?e=ocFyKv")</f>
        <v>https://ieeg-my.sharepoint.com/:b:/g/personal/transparencia_ieeg_org_mx/IQAFaueQzwBJQpceKJZZRTiUAR1I4ACWhr_dsv8ueAZUKG8?e=ocFyKv</v>
      </c>
    </row>
    <row r="183" spans="1:2" x14ac:dyDescent="0.25">
      <c r="A183">
        <v>180</v>
      </c>
      <c r="B183" s="13" t="str">
        <f>HYPERLINK("https://ieeg-my.sharepoint.com/:b:/g/personal/transparencia_ieeg_org_mx/IQDyfqDfa4MTRYeqvA1buQqBAdaEEZ_2HK6HjU_Uvbu2k_A?e=XyqAyS")</f>
        <v>https://ieeg-my.sharepoint.com/:b:/g/personal/transparencia_ieeg_org_mx/IQDyfqDfa4MTRYeqvA1buQqBAdaEEZ_2HK6HjU_Uvbu2k_A?e=XyqAyS</v>
      </c>
    </row>
    <row r="184" spans="1:2" x14ac:dyDescent="0.25">
      <c r="A184">
        <v>181</v>
      </c>
      <c r="B184" s="13" t="str">
        <f>HYPERLINK("https://ieeg-my.sharepoint.com/:b:/g/personal/transparencia_ieeg_org_mx/IQC91yfG2DtBQ5O3DXKntfcEAf7nrWbp_fDZcpu48WrN5SM?e=uQdccg")</f>
        <v>https://ieeg-my.sharepoint.com/:b:/g/personal/transparencia_ieeg_org_mx/IQC91yfG2DtBQ5O3DXKntfcEAf7nrWbp_fDZcpu48WrN5SM?e=uQdccg</v>
      </c>
    </row>
    <row r="185" spans="1:2" x14ac:dyDescent="0.25">
      <c r="A185">
        <v>182</v>
      </c>
      <c r="B185" s="13" t="str">
        <f>HYPERLINK("https://ieeg-my.sharepoint.com/:b:/g/personal/transparencia_ieeg_org_mx/IQCoCbGUJ1m6TIIbqmehXyDSAVSdMJrZZTcMvAhU6OAx7I8?e=HfTvPZ")</f>
        <v>https://ieeg-my.sharepoint.com/:b:/g/personal/transparencia_ieeg_org_mx/IQCoCbGUJ1m6TIIbqmehXyDSAVSdMJrZZTcMvAhU6OAx7I8?e=HfTvPZ</v>
      </c>
    </row>
    <row r="186" spans="1:2" x14ac:dyDescent="0.25">
      <c r="A186">
        <v>183</v>
      </c>
      <c r="B186" s="13" t="str">
        <f>HYPERLINK("https://ieeg-my.sharepoint.com/:b:/g/personal/transparencia_ieeg_org_mx/IQCKy8rIpNvHT4ugSjaDVJqSAQRTds-U5CrGSFoOPtADIT8?e=U05dgZ")</f>
        <v>https://ieeg-my.sharepoint.com/:b:/g/personal/transparencia_ieeg_org_mx/IQCKy8rIpNvHT4ugSjaDVJqSAQRTds-U5CrGSFoOPtADIT8?e=U05dgZ</v>
      </c>
    </row>
    <row r="187" spans="1:2" x14ac:dyDescent="0.25">
      <c r="A187">
        <v>184</v>
      </c>
      <c r="B187" s="13" t="str">
        <f>HYPERLINK("https://ieeg-my.sharepoint.com/:b:/g/personal/transparencia_ieeg_org_mx/IQB4fNFjwGM4TYAWxhUpRuLFAdvXc2itKyAuyj68kjgpNmc?e=bpAfAL")</f>
        <v>https://ieeg-my.sharepoint.com/:b:/g/personal/transparencia_ieeg_org_mx/IQB4fNFjwGM4TYAWxhUpRuLFAdvXc2itKyAuyj68kjgpNmc?e=bpAfAL</v>
      </c>
    </row>
    <row r="188" spans="1:2" x14ac:dyDescent="0.25">
      <c r="A188">
        <v>185</v>
      </c>
      <c r="B188" s="13" t="str">
        <f>HYPERLINK("https://ieeg-my.sharepoint.com/:b:/g/personal/transparencia_ieeg_org_mx/IQAFYkSKVP3_S5JSAWeMgPhPASGHZ4gJZTrMbTFX2aKVfPQ?e=zWawFL")</f>
        <v>https://ieeg-my.sharepoint.com/:b:/g/personal/transparencia_ieeg_org_mx/IQAFYkSKVP3_S5JSAWeMgPhPASGHZ4gJZTrMbTFX2aKVfPQ?e=zWawFL</v>
      </c>
    </row>
    <row r="189" spans="1:2" x14ac:dyDescent="0.25">
      <c r="A189">
        <v>186</v>
      </c>
      <c r="B189" s="13" t="str">
        <f>HYPERLINK("https://ieeg-my.sharepoint.com/:b:/g/personal/transparencia_ieeg_org_mx/IQB7zaNdFZv0RooVhtZ9QybZAdIhznD0mIyYVXxoE4SHInM?e=qi4ryI")</f>
        <v>https://ieeg-my.sharepoint.com/:b:/g/personal/transparencia_ieeg_org_mx/IQB7zaNdFZv0RooVhtZ9QybZAdIhznD0mIyYVXxoE4SHInM?e=qi4ryI</v>
      </c>
    </row>
    <row r="190" spans="1:2" x14ac:dyDescent="0.25">
      <c r="A190">
        <v>187</v>
      </c>
      <c r="B190" s="13" t="str">
        <f>HYPERLINK("https://ieeg-my.sharepoint.com/:b:/g/personal/transparencia_ieeg_org_mx/IQAualEaHLGRRZOTfIaojuQzAarJ3FFsuUqykMlfixGeNcc?e=WQggVL")</f>
        <v>https://ieeg-my.sharepoint.com/:b:/g/personal/transparencia_ieeg_org_mx/IQAualEaHLGRRZOTfIaojuQzAarJ3FFsuUqykMlfixGeNcc?e=WQggVL</v>
      </c>
    </row>
    <row r="191" spans="1:2" x14ac:dyDescent="0.25">
      <c r="A191">
        <v>188</v>
      </c>
      <c r="B191" s="13" t="str">
        <f>HYPERLINK("https://ieeg-my.sharepoint.com/:b:/g/personal/transparencia_ieeg_org_mx/IQB4s0YzpwhBT6yLWceBSe40AVmD_fSj8tD9sMbHAxFJhYU?e=bpAPUQ")</f>
        <v>https://ieeg-my.sharepoint.com/:b:/g/personal/transparencia_ieeg_org_mx/IQB4s0YzpwhBT6yLWceBSe40AVmD_fSj8tD9sMbHAxFJhYU?e=bpAPUQ</v>
      </c>
    </row>
    <row r="192" spans="1:2" x14ac:dyDescent="0.25">
      <c r="A192">
        <v>189</v>
      </c>
      <c r="B192" s="13" t="str">
        <f>HYPERLINK("https://ieeg-my.sharepoint.com/:b:/g/personal/transparencia_ieeg_org_mx/IQBLLB7u7EHiTJe_LCe-zxiMAUVRjnPykeqgQIfxtQqygf8?e=RkXpfm")</f>
        <v>https://ieeg-my.sharepoint.com/:b:/g/personal/transparencia_ieeg_org_mx/IQBLLB7u7EHiTJe_LCe-zxiMAUVRjnPykeqgQIfxtQqygf8?e=RkXpfm</v>
      </c>
    </row>
    <row r="193" spans="1:2" x14ac:dyDescent="0.25">
      <c r="A193">
        <v>190</v>
      </c>
      <c r="B193" s="13" t="str">
        <f>HYPERLINK("https://ieeg-my.sharepoint.com/:b:/g/personal/transparencia_ieeg_org_mx/IQA0cMFPU6GiSYxWcgzF2jMVAWFBVoK2EKn77tpQlEy6xH4?e=hgUQpO")</f>
        <v>https://ieeg-my.sharepoint.com/:b:/g/personal/transparencia_ieeg_org_mx/IQA0cMFPU6GiSYxWcgzF2jMVAWFBVoK2EKn77tpQlEy6xH4?e=hgUQpO</v>
      </c>
    </row>
    <row r="194" spans="1:2" x14ac:dyDescent="0.25">
      <c r="A194">
        <v>191</v>
      </c>
      <c r="B194" s="13" t="str">
        <f>HYPERLINK("https://ieeg-my.sharepoint.com/:b:/g/personal/transparencia_ieeg_org_mx/IQCXZa1_WU4QQrfFt78U4GfzAXRWth9WadZW5vPAzOvk4WE?e=goNwG7")</f>
        <v>https://ieeg-my.sharepoint.com/:b:/g/personal/transparencia_ieeg_org_mx/IQCXZa1_WU4QQrfFt78U4GfzAXRWth9WadZW5vPAzOvk4WE?e=goNwG7</v>
      </c>
    </row>
    <row r="195" spans="1:2" x14ac:dyDescent="0.25">
      <c r="A195">
        <v>192</v>
      </c>
      <c r="B195" s="13" t="str">
        <f>HYPERLINK("https://ieeg-my.sharepoint.com/:b:/g/personal/transparencia_ieeg_org_mx/IQA8CdQdcRAWTooHWrzJt0lWASmS7gv-NKpjndrZB46Dzss?e=CYgzb9")</f>
        <v>https://ieeg-my.sharepoint.com/:b:/g/personal/transparencia_ieeg_org_mx/IQA8CdQdcRAWTooHWrzJt0lWASmS7gv-NKpjndrZB46Dzss?e=CYgzb9</v>
      </c>
    </row>
    <row r="196" spans="1:2" x14ac:dyDescent="0.25">
      <c r="A196">
        <v>193</v>
      </c>
      <c r="B196" s="13" t="str">
        <f>HYPERLINK("https://ieeg-my.sharepoint.com/:b:/g/personal/transparencia_ieeg_org_mx/IQCmsLi99l6TQLeRkSKVjpuEAZZyjKJJ9ppzjUQhhFsIbMY?e=1SjJm1")</f>
        <v>https://ieeg-my.sharepoint.com/:b:/g/personal/transparencia_ieeg_org_mx/IQCmsLi99l6TQLeRkSKVjpuEAZZyjKJJ9ppzjUQhhFsIbMY?e=1SjJm1</v>
      </c>
    </row>
    <row r="197" spans="1:2" x14ac:dyDescent="0.25">
      <c r="A197">
        <v>194</v>
      </c>
      <c r="B197" s="13" t="str">
        <f>HYPERLINK("https://ieeg-my.sharepoint.com/:b:/g/personal/transparencia_ieeg_org_mx/IQAfW1yyAWhZQp9BBIVW71FYAUm1KrmF5cWoXcZMB35owPo?e=YylgUE")</f>
        <v>https://ieeg-my.sharepoint.com/:b:/g/personal/transparencia_ieeg_org_mx/IQAfW1yyAWhZQp9BBIVW71FYAUm1KrmF5cWoXcZMB35owPo?e=YylgUE</v>
      </c>
    </row>
    <row r="198" spans="1:2" x14ac:dyDescent="0.25">
      <c r="A198">
        <v>195</v>
      </c>
      <c r="B198" s="13" t="str">
        <f>HYPERLINK("https://ieeg-my.sharepoint.com/:b:/g/personal/transparencia_ieeg_org_mx/IQAYXA2dC8oGT77bOTxLvRc-AYrOtfnXD-VjzpQsKhIUHys?e=jmj0RJ")</f>
        <v>https://ieeg-my.sharepoint.com/:b:/g/personal/transparencia_ieeg_org_mx/IQAYXA2dC8oGT77bOTxLvRc-AYrOtfnXD-VjzpQsKhIUHys?e=jmj0RJ</v>
      </c>
    </row>
    <row r="199" spans="1:2" x14ac:dyDescent="0.25">
      <c r="A199">
        <v>196</v>
      </c>
      <c r="B199" s="13" t="str">
        <f>HYPERLINK("https://ieeg-my.sharepoint.com/:b:/g/personal/transparencia_ieeg_org_mx/IQBogysRjDTmQa9XRE-sw8oTAQXfMD3a5Qojh7FEGp8ksNg?e=sn8vLY")</f>
        <v>https://ieeg-my.sharepoint.com/:b:/g/personal/transparencia_ieeg_org_mx/IQBogysRjDTmQa9XRE-sw8oTAQXfMD3a5Qojh7FEGp8ksNg?e=sn8vLY</v>
      </c>
    </row>
    <row r="200" spans="1:2" x14ac:dyDescent="0.25">
      <c r="A200">
        <v>197</v>
      </c>
      <c r="B200" s="13" t="str">
        <f>HYPERLINK("https://ieeg-my.sharepoint.com/:b:/g/personal/transparencia_ieeg_org_mx/IQDmhTSAtom_TobumoY_-SGXAVO_uAAN9vFl9nmgc6eWkx0?e=WZOa2j")</f>
        <v>https://ieeg-my.sharepoint.com/:b:/g/personal/transparencia_ieeg_org_mx/IQDmhTSAtom_TobumoY_-SGXAVO_uAAN9vFl9nmgc6eWkx0?e=WZOa2j</v>
      </c>
    </row>
    <row r="201" spans="1:2" x14ac:dyDescent="0.25">
      <c r="A201">
        <v>198</v>
      </c>
      <c r="B201" s="13" t="str">
        <f>HYPERLINK("https://ieeg-my.sharepoint.com/:b:/g/personal/transparencia_ieeg_org_mx/IQCwjxBSvA-HRLfaUp7HQPJ3AZmyiMF6EOT7lGo8JO7oLIs?e=7NraGQ")</f>
        <v>https://ieeg-my.sharepoint.com/:b:/g/personal/transparencia_ieeg_org_mx/IQCwjxBSvA-HRLfaUp7HQPJ3AZmyiMF6EOT7lGo8JO7oLIs?e=7NraGQ</v>
      </c>
    </row>
    <row r="202" spans="1:2" x14ac:dyDescent="0.25">
      <c r="A202">
        <v>199</v>
      </c>
      <c r="B202" s="13" t="str">
        <f>HYPERLINK("https://ieeg-my.sharepoint.com/:b:/g/personal/transparencia_ieeg_org_mx/IQDL6GwOhDYSQLOvi4xp65CSAfKq-CojqzbJHBNRZlw0IBg?e=AbDXhC")</f>
        <v>https://ieeg-my.sharepoint.com/:b:/g/personal/transparencia_ieeg_org_mx/IQDL6GwOhDYSQLOvi4xp65CSAfKq-CojqzbJHBNRZlw0IBg?e=AbDXhC</v>
      </c>
    </row>
    <row r="203" spans="1:2" x14ac:dyDescent="0.25">
      <c r="A203">
        <v>200</v>
      </c>
      <c r="B203" s="13" t="str">
        <f>HYPERLINK("https://ieeg-my.sharepoint.com/:b:/g/personal/transparencia_ieeg_org_mx/IQDNCha29LUrSItZVbv1o7DVAbIwMmXwU1BD7vuTIAlu0rg?e=WSqsCk")</f>
        <v>https://ieeg-my.sharepoint.com/:b:/g/personal/transparencia_ieeg_org_mx/IQDNCha29LUrSItZVbv1o7DVAbIwMmXwU1BD7vuTIAlu0rg?e=WSqsCk</v>
      </c>
    </row>
    <row r="204" spans="1:2" x14ac:dyDescent="0.25">
      <c r="A204">
        <v>201</v>
      </c>
      <c r="B204" s="13" t="str">
        <f>HYPERLINK("https://ieeg-my.sharepoint.com/:b:/g/personal/transparencia_ieeg_org_mx/IQAcFvn0Z8WoRqw4cq54_x-mASPYryupEdOjYlBHn6Rd4pw?e=W3wiAg")</f>
        <v>https://ieeg-my.sharepoint.com/:b:/g/personal/transparencia_ieeg_org_mx/IQAcFvn0Z8WoRqw4cq54_x-mASPYryupEdOjYlBHn6Rd4pw?e=W3wiAg</v>
      </c>
    </row>
    <row r="205" spans="1:2" x14ac:dyDescent="0.25">
      <c r="A205">
        <v>202</v>
      </c>
      <c r="B205" s="13" t="str">
        <f>HYPERLINK("https://ieeg-my.sharepoint.com/:b:/g/personal/transparencia_ieeg_org_mx/IQCsUnFSYoWqSqDKrfUF7KuTAf7HcAkd4ePWkGYQ8CeUx1E?e=qXZHRz")</f>
        <v>https://ieeg-my.sharepoint.com/:b:/g/personal/transparencia_ieeg_org_mx/IQCsUnFSYoWqSqDKrfUF7KuTAf7HcAkd4ePWkGYQ8CeUx1E?e=qXZHRz</v>
      </c>
    </row>
    <row r="206" spans="1:2" x14ac:dyDescent="0.25">
      <c r="A206">
        <v>203</v>
      </c>
      <c r="B206" s="13" t="str">
        <f>HYPERLINK("https://ieeg-my.sharepoint.com/:b:/g/personal/transparencia_ieeg_org_mx/IQBTMrlGQcc1SZ--MgF6ibviAYdvk4YHWKwNtNg-YE9X7G8?e=RGTR7N")</f>
        <v>https://ieeg-my.sharepoint.com/:b:/g/personal/transparencia_ieeg_org_mx/IQBTMrlGQcc1SZ--MgF6ibviAYdvk4YHWKwNtNg-YE9X7G8?e=RGTR7N</v>
      </c>
    </row>
    <row r="207" spans="1:2" x14ac:dyDescent="0.25">
      <c r="A207">
        <v>204</v>
      </c>
      <c r="B207" s="13" t="str">
        <f>HYPERLINK("https://ieeg-my.sharepoint.com/:b:/g/personal/transparencia_ieeg_org_mx/IQDcK6Hr2yEpRrS8gOV7W4pyAVZYhvhXSiDj30litER2eW0?e=padxNx")</f>
        <v>https://ieeg-my.sharepoint.com/:b:/g/personal/transparencia_ieeg_org_mx/IQDcK6Hr2yEpRrS8gOV7W4pyAVZYhvhXSiDj30litER2eW0?e=padxNx</v>
      </c>
    </row>
    <row r="208" spans="1:2" x14ac:dyDescent="0.25">
      <c r="A208">
        <v>205</v>
      </c>
      <c r="B208" s="13" t="str">
        <f>HYPERLINK("https://ieeg-my.sharepoint.com/:b:/g/personal/transparencia_ieeg_org_mx/IQDiFTrpticHRaQpAV9kaBUaAQ59QKgO4PnRA1MiOCxPmTc?e=74EkPR")</f>
        <v>https://ieeg-my.sharepoint.com/:b:/g/personal/transparencia_ieeg_org_mx/IQDiFTrpticHRaQpAV9kaBUaAQ59QKgO4PnRA1MiOCxPmTc?e=74EkPR</v>
      </c>
    </row>
    <row r="209" spans="1:2" x14ac:dyDescent="0.25">
      <c r="A209">
        <v>206</v>
      </c>
      <c r="B209" s="13" t="str">
        <f>HYPERLINK("https://ieeg-my.sharepoint.com/:b:/g/personal/transparencia_ieeg_org_mx/IQAUOgMlbogBSopap2nB1prPAVBBL02CwfSJpZculb-jDLk?e=EOoOV3")</f>
        <v>https://ieeg-my.sharepoint.com/:b:/g/personal/transparencia_ieeg_org_mx/IQAUOgMlbogBSopap2nB1prPAVBBL02CwfSJpZculb-jDLk?e=EOoOV3</v>
      </c>
    </row>
    <row r="210" spans="1:2" x14ac:dyDescent="0.25">
      <c r="A210">
        <v>207</v>
      </c>
      <c r="B210" s="13" t="str">
        <f>HYPERLINK("https://ieeg-my.sharepoint.com/:b:/g/personal/transparencia_ieeg_org_mx/IQAfp-h_sKs_Q7gAroWbqHYaAXqfeKCmERKB7djJWKRLzHA?e=L09aeH")</f>
        <v>https://ieeg-my.sharepoint.com/:b:/g/personal/transparencia_ieeg_org_mx/IQAfp-h_sKs_Q7gAroWbqHYaAXqfeKCmERKB7djJWKRLzHA?e=L09aeH</v>
      </c>
    </row>
    <row r="211" spans="1:2" x14ac:dyDescent="0.25">
      <c r="A211">
        <v>208</v>
      </c>
      <c r="B211" s="13" t="str">
        <f>HYPERLINK("https://ieeg-my.sharepoint.com/:b:/g/personal/transparencia_ieeg_org_mx/IQBgWXHmbAu_T6E9aawlM7MvAX11BF6KXYDpdl7N5k6ioZ0?e=3K0jXt")</f>
        <v>https://ieeg-my.sharepoint.com/:b:/g/personal/transparencia_ieeg_org_mx/IQBgWXHmbAu_T6E9aawlM7MvAX11BF6KXYDpdl7N5k6ioZ0?e=3K0jXt</v>
      </c>
    </row>
    <row r="212" spans="1:2" x14ac:dyDescent="0.25">
      <c r="A212">
        <v>209</v>
      </c>
      <c r="B212" s="13" t="str">
        <f>HYPERLINK("https://ieeg-my.sharepoint.com/:b:/g/personal/transparencia_ieeg_org_mx/IQDcKmdhjllyQ6pmgJYQwbzcAYSd-zKI6povysUvSA_JlhA?e=3Cymhc")</f>
        <v>https://ieeg-my.sharepoint.com/:b:/g/personal/transparencia_ieeg_org_mx/IQDcKmdhjllyQ6pmgJYQwbzcAYSd-zKI6povysUvSA_JlhA?e=3Cymhc</v>
      </c>
    </row>
    <row r="213" spans="1:2" x14ac:dyDescent="0.25">
      <c r="A213">
        <v>210</v>
      </c>
      <c r="B213" s="13" t="str">
        <f>HYPERLINK("https://ieeg-my.sharepoint.com/:b:/g/personal/transparencia_ieeg_org_mx/IQCrvnJbd8QCTqwi_m0Or-RcASGxMFt8yH_jKleXHaxRPqY?e=N5G5Ie")</f>
        <v>https://ieeg-my.sharepoint.com/:b:/g/personal/transparencia_ieeg_org_mx/IQCrvnJbd8QCTqwi_m0Or-RcASGxMFt8yH_jKleXHaxRPqY?e=N5G5Ie</v>
      </c>
    </row>
    <row r="214" spans="1:2" x14ac:dyDescent="0.25">
      <c r="A214">
        <v>211</v>
      </c>
      <c r="B214" s="13" t="str">
        <f>HYPERLINK("https://ieeg-my.sharepoint.com/:b:/g/personal/transparencia_ieeg_org_mx/IQB6A9Q3pGQ-SJPmywb5o87ZAWZAY8Bp83jpSjwtXa4cot8?e=mzEzP8")</f>
        <v>https://ieeg-my.sharepoint.com/:b:/g/personal/transparencia_ieeg_org_mx/IQB6A9Q3pGQ-SJPmywb5o87ZAWZAY8Bp83jpSjwtXa4cot8?e=mzEzP8</v>
      </c>
    </row>
    <row r="215" spans="1:2" x14ac:dyDescent="0.25">
      <c r="A215">
        <v>212</v>
      </c>
      <c r="B215" s="13" t="str">
        <f>HYPERLINK("https://ieeg-my.sharepoint.com/:b:/g/personal/transparencia_ieeg_org_mx/IQCtMtSGChAwR7hIC-Jb5UowASeS4aolAxSTEXVJ_IpmEzg?e=bkqzik")</f>
        <v>https://ieeg-my.sharepoint.com/:b:/g/personal/transparencia_ieeg_org_mx/IQCtMtSGChAwR7hIC-Jb5UowASeS4aolAxSTEXVJ_IpmEzg?e=bkqzik</v>
      </c>
    </row>
  </sheetData>
  <hyperlinks>
    <hyperlink ref="B4" r:id="rId1" display="https://ieeg-my.sharepoint.com/:b:/g/personal/transparencia_ieeg_org_mx/IQDc9WotPNMIQatA_2-rfssxAV1dK7xG6KIHFGc7Nd7OORc?e=KufB1Q" xr:uid="{8618FEF1-9D0B-4896-AE84-65A4E762F26F}"/>
    <hyperlink ref="B5" r:id="rId2" display="https://ieeg-my.sharepoint.com/:b:/g/personal/transparencia_ieeg_org_mx/IQDlsAHlk2asR6CC4VumN4fiAUHg8wJlDZKmNIl2_Fj-EtU?e=MslGvJ" xr:uid="{7C7570C3-5CC7-4100-AD41-B4B4ACD4C1E2}"/>
    <hyperlink ref="B6" r:id="rId3" display="https://ieeg-my.sharepoint.com/:b:/g/personal/transparencia_ieeg_org_mx/IQAQOAqghws9TKfllNrEx-cIAT0wXPgtWlafyvXadvSTwik?e=RDNmj0" xr:uid="{4DF84798-81F1-40D2-BF75-454C0157B60D}"/>
    <hyperlink ref="B7" r:id="rId4" display="https://ieeg-my.sharepoint.com/:b:/g/personal/transparencia_ieeg_org_mx/IQCYSKYjcyHHRZwpxvANA7xfAfgp1t2CjjaRLJ_esRqG_rs?e=EYrbX9" xr:uid="{C3CF65F2-5416-40BC-983B-1F1F812EC010}"/>
    <hyperlink ref="B8" r:id="rId5" display="https://ieeg-my.sharepoint.com/:b:/g/personal/transparencia_ieeg_org_mx/IQDRoMc5DjO_TIiJ-8845YWIAfl60cHYGcPlIDuMdH-agHM?e=h7oKgZ" xr:uid="{7BE3434C-5C29-40DE-BFEE-0CAEC3E1DAB6}"/>
    <hyperlink ref="B9" r:id="rId6" display="https://ieeg-my.sharepoint.com/:b:/g/personal/transparencia_ieeg_org_mx/IQDle7X_iu5wQ6k0ZLA_EtIuAW7NdlXKaeQ7vX1ktYCzVm0?e=kfayHv" xr:uid="{03341483-A663-4ADD-A3B3-94FE763E1F21}"/>
    <hyperlink ref="B10" r:id="rId7" display="https://ieeg-my.sharepoint.com/:b:/g/personal/transparencia_ieeg_org_mx/IQAq3IHXAxeQSJYYsGFUdJV9AQt9YUgHbSKy_BkDRzWJJNM?e=Shj6di" xr:uid="{CF6AE9FA-5954-45D4-ACDD-C1F6FEC038A2}"/>
    <hyperlink ref="B11" r:id="rId8" display="https://ieeg-my.sharepoint.com/:b:/g/personal/transparencia_ieeg_org_mx/IQACfE2iYNGgQZS1nowi6oBsAdgKI36yRPYHaCrjddveVJA?e=Utxn5b" xr:uid="{BB7E7877-3479-4B9C-8C61-302FB345B947}"/>
    <hyperlink ref="B12" r:id="rId9" display="https://ieeg-my.sharepoint.com/:b:/g/personal/transparencia_ieeg_org_mx/IQCo6FPqqk1cT5JwjnB_l1V0AXQFJUgoePCUQ1o_StNgQ8c?e=2QGQuf" xr:uid="{0E943F54-F37D-4550-B69F-47A4EBE83930}"/>
    <hyperlink ref="B13" r:id="rId10" display="https://ieeg-my.sharepoint.com/:b:/g/personal/transparencia_ieeg_org_mx/IQAUWY9nUSKlTKSGzhSB5v9pAcrlC1W_x7SdBdF1ZIcly-Y?e=0HvEaQ" xr:uid="{F8DBA7DF-6F10-49B9-833F-72829AC56B50}"/>
    <hyperlink ref="B14" r:id="rId11" display="https://ieeg-my.sharepoint.com/:b:/g/personal/transparencia_ieeg_org_mx/IQAEplXn0MqqRIMXbgMvQcPAAbyj8uv5E_Ey6cBFo7mGnu0?e=kawNDg" xr:uid="{4C337AB4-25B9-495E-AFE5-217A99DCBC58}"/>
    <hyperlink ref="B15" r:id="rId12" display="https://ieeg-my.sharepoint.com/:b:/g/personal/transparencia_ieeg_org_mx/IQCi85QyobZRS5pinxYjRfSOARjgL3RrsSRKVO2jetJsYAQ?e=m3jyjq" xr:uid="{6D7B093F-8970-4295-B413-28381A71BC38}"/>
    <hyperlink ref="B16" r:id="rId13" display="https://ieeg-my.sharepoint.com/:b:/g/personal/transparencia_ieeg_org_mx/IQB8IWzW0QQDSbvImr4HVdZQASFE2VOgJDpCWfuYcjxGEWs?e=tjNa3t" xr:uid="{3140BE67-A827-4519-B0A8-ECA0C2C08275}"/>
    <hyperlink ref="B17" r:id="rId14" display="https://ieeg-my.sharepoint.com/:b:/g/personal/transparencia_ieeg_org_mx/IQAJOA56xZRnQbnphhy3ayJMAZn3Y-vCjV5z8KwgjU2D8cI?e=v7urJO" xr:uid="{B15BFB4B-058D-42E1-B0F4-C4447FB10CA0}"/>
    <hyperlink ref="B18" r:id="rId15" display="https://ieeg-my.sharepoint.com/:b:/g/personal/transparencia_ieeg_org_mx/IQCKtLGR7Ix1Tb49G-Bv4ROgAbjExkJ-QPYEXe5GiYWPkk4?e=VhXbFk" xr:uid="{3D5DB194-8772-4C7D-AD2A-C25B52204BE3}"/>
    <hyperlink ref="B19" r:id="rId16" display="https://ieeg-my.sharepoint.com/:b:/g/personal/transparencia_ieeg_org_mx/IQAd4yKqI4L5TK1wDf7g98vXARQNkNYt-U2tm6wcPgvrSVs?e=5ub94L" xr:uid="{108E31C4-839A-4319-AD4A-0AC91929D70C}"/>
    <hyperlink ref="B20" r:id="rId17" display="https://ieeg-my.sharepoint.com/:b:/g/personal/transparencia_ieeg_org_mx/IQCEvi7knE77RrUDEfovP-XpAUe8SEAOBOc5SBwQsxr6hTk?e=IHs53k" xr:uid="{AEE36146-6660-411F-BB42-899B1C55075F}"/>
    <hyperlink ref="B21" r:id="rId18" display="https://ieeg-my.sharepoint.com/:b:/g/personal/transparencia_ieeg_org_mx/IQBeib6e98sfR5vec075Wz2WAaR8FJHuz4ouOmVO-Y8XeRA?e=A5mOFL" xr:uid="{2B5064BE-6AA3-489A-BD67-E909A7196F65}"/>
    <hyperlink ref="B22" r:id="rId19" display="https://ieeg-my.sharepoint.com/:b:/g/personal/transparencia_ieeg_org_mx/IQBt-r9oBFWfQZsMHmycyMvqAWjFPBhXej_l1XPLq_fixQc?e=gL3ZqK" xr:uid="{DA59ED59-F226-4F62-936F-C2498CCB94B7}"/>
    <hyperlink ref="B23" r:id="rId20" display="https://ieeg-my.sharepoint.com/:b:/g/personal/transparencia_ieeg_org_mx/IQDlAb45A2HFSJpyBTj0n01tAYAlsas-OYeZ7_kV2kW0iVU?e=1jldcf" xr:uid="{5F22CDF0-C7DB-4D5E-8CD8-0F5C8ECBB4B1}"/>
    <hyperlink ref="B24" r:id="rId21" display="https://ieeg-my.sharepoint.com/:b:/g/personal/transparencia_ieeg_org_mx/IQC_h_3QgLy1RoAl7747-7R7AY6GD4aorvdtGrJDUmNMgCk?e=gViamc" xr:uid="{871DC45A-576C-46B9-A141-557870B2818A}"/>
    <hyperlink ref="B25" r:id="rId22" display="https://ieeg-my.sharepoint.com/:b:/g/personal/transparencia_ieeg_org_mx/IQC53KTEG37JS4qFX8LxkNKvAbiNkvk1bN0UiT6gljPM1ak?e=7ExnGe" xr:uid="{9793563C-37AE-4BCE-AC94-D819A4738940}"/>
    <hyperlink ref="B26" r:id="rId23" display="https://ieeg-my.sharepoint.com/:b:/g/personal/transparencia_ieeg_org_mx/IQCKTM6hjUWaSaPKRRfUQGtzAX4NJ_CpwzqphF2Col3WnUA?e=MNJ240" xr:uid="{F154D24E-E004-4AD7-B706-D6A1132A2F34}"/>
    <hyperlink ref="B27" r:id="rId24" display="https://ieeg-my.sharepoint.com/:b:/g/personal/transparencia_ieeg_org_mx/IQDbqotfSn7VTLxeLXtntyDCATYGkpMrRjLKQS7rUdJzygc?e=TdxQb2" xr:uid="{350D1E7E-832C-46A0-B105-D3BB3E3590D8}"/>
    <hyperlink ref="B28" r:id="rId25" display="https://ieeg-my.sharepoint.com/:b:/g/personal/transparencia_ieeg_org_mx/IQBnNsGY-2oqT417zbl3oQqTAVdqgucZwsU2aLazF253Co0?e=F1Weqa" xr:uid="{062EDFE3-F494-4442-8A96-244436FD4E0D}"/>
    <hyperlink ref="B29" r:id="rId26" display="https://ieeg-my.sharepoint.com/:b:/g/personal/transparencia_ieeg_org_mx/IQCjxtMMr2-bSamcX7ylUb8KAYnft16Od9485Ef7DLmF_io?e=6EMT8i" xr:uid="{2C68AFAC-47F7-4441-87B0-D1605EC930E9}"/>
    <hyperlink ref="B30" r:id="rId27" display="https://ieeg-my.sharepoint.com/:b:/g/personal/transparencia_ieeg_org_mx/IQDphvQBYx-ET5HX7T08cd4ZAX396roe9D_Bg_aXRbNFgT8?e=BFSkav" xr:uid="{CE7AD43E-896F-4BFC-9463-C9614FF726F4}"/>
    <hyperlink ref="B31" r:id="rId28" display="https://ieeg-my.sharepoint.com/:b:/g/personal/transparencia_ieeg_org_mx/IQCgifN47FZDT6Ln7Lzb_5JYAY5E_DB_j43RwsamslwHP3M?e=zti30I" xr:uid="{0A3144E9-B83E-47AE-9DBD-6CA57AF249D9}"/>
    <hyperlink ref="B32" r:id="rId29" display="https://ieeg-my.sharepoint.com/:b:/g/personal/transparencia_ieeg_org_mx/IQDkwc7cK7e_T5JJ-JeochibAR4dDMBVMpZQQHfhjvXrkfQ?e=b1TEv4" xr:uid="{1A6DD805-0A79-4499-AECB-E2340C8E71B8}"/>
    <hyperlink ref="B33" r:id="rId30" display="https://ieeg-my.sharepoint.com/:b:/g/personal/transparencia_ieeg_org_mx/IQD5t9V8NZBLS4CHUGXwDyFxAZ-isrePR5KYbAORFrIN9bw?e=aXSPaI" xr:uid="{4723B613-EAAE-44AE-B49D-47B9478D73F8}"/>
    <hyperlink ref="B34" r:id="rId31" display="https://ieeg-my.sharepoint.com/:b:/g/personal/transparencia_ieeg_org_mx/IQBMkD4VIyz3Sq4UK6EQHyY2ARIPj0H0DkVaSCdtbKY-yd0?e=av81fO" xr:uid="{DB2C6B5D-5EF3-40E4-8870-1547F9CA085A}"/>
    <hyperlink ref="B35" r:id="rId32" display="https://ieeg-my.sharepoint.com/:b:/g/personal/transparencia_ieeg_org_mx/IQDInSyoj7xoTa_jlTAnKawhAY1otzgjD0rnJ6bG7WAKybw?e=hAgdKd" xr:uid="{733629F8-E5F5-46FB-BCD7-78AE30F68151}"/>
    <hyperlink ref="B36" r:id="rId33" display="https://ieeg-my.sharepoint.com/:b:/g/personal/transparencia_ieeg_org_mx/IQAP2vLGAk5ASrTcZ23OjuvwAV8xzxcs8Wpoac-zod6_omE?e=3SqzQr" xr:uid="{7B8B93D8-DCDB-4068-8192-07A08CAADC38}"/>
    <hyperlink ref="B37" r:id="rId34" display="https://ieeg-my.sharepoint.com/:b:/g/personal/transparencia_ieeg_org_mx/IQBy8vtAj8y5Q5RE3c6AA4-TAasV99kTJ2oQLqoW1EJcfYQ?e=YpPiH5" xr:uid="{DC4EB9AF-E7B9-46EA-AE45-66E3155EAE14}"/>
    <hyperlink ref="B38" r:id="rId35" display="https://ieeg-my.sharepoint.com/:b:/g/personal/transparencia_ieeg_org_mx/IQCBxmKzmo6uTY5VerBk2G9sAZPx9Y5gV0ajBxBgkAb5SME?e=Ap5fXW" xr:uid="{D0C97633-455F-4CCC-AD4C-F69DC97B52EC}"/>
    <hyperlink ref="B39" r:id="rId36" display="https://ieeg-my.sharepoint.com/:b:/g/personal/transparencia_ieeg_org_mx/IQACp_HLIzXeQ6Qqa6SjzydLAdwSiVFiWyAGvaWVzlLzPFk?e=nQ1EhJ" xr:uid="{0AB25C09-062A-4EE3-95D8-29F83D78AB91}"/>
    <hyperlink ref="B40" r:id="rId37" display="https://ieeg-my.sharepoint.com/:b:/g/personal/transparencia_ieeg_org_mx/IQDBCblqQ1_6Tp9tKPGQ9EgFAe5OFU3NsTqJ-Sbdzqn05XE?e=iJSW3b" xr:uid="{5662D68B-19B4-4A97-9759-0BCA9679C307}"/>
    <hyperlink ref="B41" r:id="rId38" display="https://ieeg-my.sharepoint.com/:b:/g/personal/transparencia_ieeg_org_mx/IQAFZV8daoxNTI3ueieMQNcOAbfAMUZjJdAC9sfcboWNBUE?e=O5oc8o" xr:uid="{5EB30A7D-CBDA-4215-B04A-C6191B2B89B2}"/>
    <hyperlink ref="B42" r:id="rId39" display="https://ieeg-my.sharepoint.com/:b:/g/personal/transparencia_ieeg_org_mx/IQAA_AcX_-_ORLw-mJMrb3P2AXHwhuRm8R9XIHZlD1zCLnA?e=m8eZ4y" xr:uid="{491BD442-78C8-4DED-9EF6-CA672D3C63EE}"/>
    <hyperlink ref="B43" r:id="rId40" display="https://ieeg-my.sharepoint.com/:b:/g/personal/transparencia_ieeg_org_mx/IQD8Ky7AB4N-RrA7YxnLe3jkAbkrskUC01dvEvLOhIRGzAY?e=7h1bAe" xr:uid="{998AEDDF-B87C-4A4A-88D7-7BF6E01D8442}"/>
    <hyperlink ref="B44" r:id="rId41" display="https://ieeg-my.sharepoint.com/:b:/g/personal/transparencia_ieeg_org_mx/IQBaVITsZEypRbDnNZmpIG-vAYS4b07cPHQIHcJBYNDQf2E?e=9aNXvV" xr:uid="{A9461D8F-95A3-4568-9FAA-DF714C4DEE85}"/>
    <hyperlink ref="B45" r:id="rId42" display="https://ieeg-my.sharepoint.com/:b:/g/personal/transparencia_ieeg_org_mx/IQD6zOG8dwp3Sa2enJeP12XBAXxzhrTVEThs9GvHklVpWkg?e=7USh6V" xr:uid="{81AEB7CE-E16F-4080-93B7-FE9DE6D2BB60}"/>
    <hyperlink ref="B46" r:id="rId43" display="https://ieeg-my.sharepoint.com/:b:/g/personal/transparencia_ieeg_org_mx/IQCyA8Zb7qVBT6x8vIrSgfjtAeAsZIQUCoH4RwtGI2h-CX8?e=w385do" xr:uid="{05E84270-2471-4312-BB4A-CF39BA03D6EA}"/>
    <hyperlink ref="B47" r:id="rId44" display="https://ieeg-my.sharepoint.com/:b:/g/personal/transparencia_ieeg_org_mx/IQCVGYgahbKpQKotGk5YnOmUAc5ZXYhfXMACli_2qnRXb84?e=O1D1ua" xr:uid="{984086D7-27E1-4C3E-8489-9FA63C6D7969}"/>
    <hyperlink ref="B48" r:id="rId45" display="https://ieeg-my.sharepoint.com/:b:/g/personal/transparencia_ieeg_org_mx/IQAHlMfTDSC-SrnjNzl9BZExAcFnaGYqmam07q6d_gyzjLM?e=JnKEMs" xr:uid="{A2ABEA48-9D8E-40C8-A68A-B08975D34C8E}"/>
    <hyperlink ref="B49" r:id="rId46" display="(&quot;https://ieeg-my.sharepoint.com/:b:/g/personal/transparencia_ieeg_org_mx/IQALFVGNrXptSppA_IT9fSU3AQgbRn49HI202RW689AaFpA?e=eSM5xJ&quot;)" xr:uid="{4C3954B7-EABD-4538-AB42-B1AA82EA1945}"/>
    <hyperlink ref="B50" r:id="rId47" display="https://ieeg-my.sharepoint.com/:b:/g/personal/transparencia_ieeg_org_mx/IQA1S3yFCBhbT6MeTRepPj9DAWCT0H-5aJbL2NOegAFrfiM?e=XGQhTI" xr:uid="{E0A399DC-1EF6-4946-8934-ED75A6C8FC88}"/>
    <hyperlink ref="B51" r:id="rId48" display="https://ieeg-my.sharepoint.com/:b:/g/personal/transparencia_ieeg_org_mx/IQBeufjym91QTppMIzD0q_BcAe_gD2yQL1sorTVf5oqC10k?e=zb9hPG" xr:uid="{9FB0982E-8A20-4113-AD06-3C8C87E80CB2}"/>
    <hyperlink ref="B52" r:id="rId49" display="https://ieeg-my.sharepoint.com/:b:/g/personal/transparencia_ieeg_org_mx/IQAebuSYt0cZSoFE5_oqm2ByAWwfpppI_0n_C5L556p2Z0Q?e=659Jk4" xr:uid="{EB38CDA7-FD8A-438A-972F-69BC02F91EE9}"/>
    <hyperlink ref="B53" r:id="rId50" display="https://ieeg-my.sharepoint.com/:b:/g/personal/transparencia_ieeg_org_mx/IQBAzSivuHakQJAnrEe1kV1ZAXALzDRyTT-Mtqk8ZOVL6nY?e=z0H0GH" xr:uid="{3F9CB66C-97F0-48B8-9677-711795BE25CC}"/>
    <hyperlink ref="B54" r:id="rId51" display="https://ieeg-my.sharepoint.com/:b:/g/personal/transparencia_ieeg_org_mx/IQB8VPUXR6RfTqe8mcDm5KTwARw6jMnPoV8Kk1hNz-t370A?e=SeDN9B" xr:uid="{B101F239-1EDB-4E05-ADC9-794AA0E54307}"/>
    <hyperlink ref="B55" r:id="rId52" display="https://ieeg-my.sharepoint.com/:b:/g/personal/transparencia_ieeg_org_mx/IQC_ZaNWgVocSorc4ipGgEpEASA0BVCYgWH02qQob0n1JoA?e=iH3T1p" xr:uid="{4E362201-5BEB-4F71-A374-175BA46E96AC}"/>
    <hyperlink ref="B56" r:id="rId53" display="https://ieeg-my.sharepoint.com/:b:/g/personal/transparencia_ieeg_org_mx/IQBMvyKlbw-6SJVTj29ALrI_AfZnkUH6mmuqy38BsfNodqE?e=tPPuCW" xr:uid="{587B80E5-E936-429C-9962-C574B6B3BB4F}"/>
    <hyperlink ref="B57" r:id="rId54" display="https://ieeg-my.sharepoint.com/:b:/g/personal/transparencia_ieeg_org_mx/IQApSVSDshuvSrSwQ-068bQyAREA1J4LPkrVSWbwWxU-6Fk?e=vdPxmq" xr:uid="{2D0137B3-87BA-4A18-ABC6-B8442710F644}"/>
    <hyperlink ref="B58" r:id="rId55" display="https://ieeg-my.sharepoint.com/:b:/g/personal/transparencia_ieeg_org_mx/IQCo5XHymvKoRKP5Z3JsLH_jAS0tY0QBuJ0WYgYH82hx3XQ?e=riQJkc" xr:uid="{1F42A16E-9508-4984-8DAA-E3ABB4D3518D}"/>
    <hyperlink ref="B59" r:id="rId56" display="https://ieeg-my.sharepoint.com/:b:/g/personal/transparencia_ieeg_org_mx/IQDxWeL8hi_2TridM6nW1YsZAW4zRGMj7nSAtEczTMEROAw?e=MnCRAT" xr:uid="{049B11B5-CDCA-4CEB-924A-A1AC3E65A578}"/>
    <hyperlink ref="B60" r:id="rId57" display="https://ieeg-my.sharepoint.com/:b:/g/personal/transparencia_ieeg_org_mx/IQDQdeIY1dgJS5TObSSCWRxwAbJNmfYYU_EGPWVBH4G09Dg?e=VjQb0k" xr:uid="{21910C72-8E6B-4B0D-94D6-AF13ED8CB092}"/>
    <hyperlink ref="B61" r:id="rId58" display="https://ieeg-my.sharepoint.com/:b:/g/personal/transparencia_ieeg_org_mx/IQBZgWbCrHuFQaloFvJzoW1qAXMeqIKcdyehb40_feB2Xxk?e=BwE39C" xr:uid="{EA03A0B6-7493-4145-9C68-A350051260DF}"/>
    <hyperlink ref="B62" r:id="rId59" display="https://ieeg-my.sharepoint.com/:b:/g/personal/transparencia_ieeg_org_mx/IQBX6xfphhI3RKWg7MzwGkkRAUrwg13cAvxCLIZugpnHBKo?e=JMIjaZ" xr:uid="{E629D059-83B7-4D3D-BFCB-84FF25440C82}"/>
    <hyperlink ref="B63" r:id="rId60" display="https://ieeg-my.sharepoint.com/:b:/g/personal/transparencia_ieeg_org_mx/IQBR9Nom5N_jRJnwgO3u7brbAfQVjk2UfWRrDT8XFtp5Jk4?e=HyConp" xr:uid="{1F25962B-ABA4-45FF-A47F-CB230D37AED5}"/>
    <hyperlink ref="B64" r:id="rId61" display="https://ieeg-my.sharepoint.com/:b:/g/personal/transparencia_ieeg_org_mx/IQB47jsN-J2RQLeNf8xzYKbkAZNL3_K-qsAJ34Yy7WHozK4?e=EIkAbf" xr:uid="{ED7E5633-45EA-4A91-B8D1-AAEFD0EF7961}"/>
    <hyperlink ref="B65" r:id="rId62" display="https://ieeg-my.sharepoint.com/:b:/g/personal/transparencia_ieeg_org_mx/IQAz1Yj0Q9wUS5CcL2kUQlGKAXMXw5X5zQSMCJnzgXPeCUg?e=rF0iTj" xr:uid="{D3AAB0AE-6ACC-46F6-8E31-144A1A2C825F}"/>
    <hyperlink ref="B66" r:id="rId63" display="https://ieeg-my.sharepoint.com/:b:/g/personal/transparencia_ieeg_org_mx/IQDXcuiusJJKQZLHx-9_SINQARSsr79fJPYt8d9DGtqIbvE?e=lrP7vA" xr:uid="{999B8733-570C-4F71-A7DE-D479F26DD57C}"/>
    <hyperlink ref="B67" r:id="rId64" display="https://ieeg-my.sharepoint.com/:b:/g/personal/transparencia_ieeg_org_mx/IQAE8L2k0ovMS7lprByX1ZCdAf2gIJl_9xsszi5vdrQFJfE?e=JkeBDb" xr:uid="{A685ECA0-ED0D-42BA-AA6C-06B1C49DFC40}"/>
    <hyperlink ref="B68" r:id="rId65" display="https://ieeg-my.sharepoint.com/:b:/g/personal/transparencia_ieeg_org_mx/IQBizLDFb7WdSJuFVKCinYh-AVCN0dDyCAnBk6e-dRIbOUg?e=Ih8QBe" xr:uid="{063DA571-ADB4-4171-AEE6-F30AFCDB6C6B}"/>
    <hyperlink ref="B69" r:id="rId66" display="https://ieeg-my.sharepoint.com/:b:/g/personal/transparencia_ieeg_org_mx/IQDf6L4rDlvbRonJARnzMZ5aAdimCBJjffElb0hhyapOCyY?e=EX4CTl" xr:uid="{57CD6B5E-A615-4B19-A715-E988B90BC654}"/>
    <hyperlink ref="B70" r:id="rId67" display="(&quot;https://ieeg-my.sharepoint.com/:b:/g/personal/transparencia_ieeg_org_mx/IQCbuwTU83iMQaPYYeO8cYHSAW-zsOqrG1MOmwVlWdrzfTQ?e=ldddfD" xr:uid="{81A1DC21-C206-4C11-AFAB-E4A87EA95044}"/>
    <hyperlink ref="B71" r:id="rId68" display="https://ieeg-my.sharepoint.com/:b:/g/personal/transparencia_ieeg_org_mx/IQDgkGwV-0MiSq-RhHwOXGD_Ac0BS4Q_iSqxg8V35Ihm1LA?e=y3SN7O" xr:uid="{13AF6541-B513-4784-91D3-B958C899B251}"/>
    <hyperlink ref="B72" r:id="rId69" display="https://ieeg-my.sharepoint.com/:b:/g/personal/transparencia_ieeg_org_mx/IQCoRxT6CSDYSoM8ypTMJiHJAU8pihH8pKtj9vK9Yvwamxo?e=M85qC2" xr:uid="{4ACDF4A1-606C-4B47-B23E-426C13F3E541}"/>
    <hyperlink ref="B73" r:id="rId70" display="https://ieeg-my.sharepoint.com/:b:/g/personal/transparencia_ieeg_org_mx/IQBKYluXE-MOTIB7t5wqQZG0Ac7NkBj4SWvGbjkU3cSsGis?e=EBJp2t" xr:uid="{E687512C-9643-4B29-8E77-DB12E31AED4D}"/>
    <hyperlink ref="B74" r:id="rId71" display="https://ieeg-my.sharepoint.com/:b:/g/personal/transparencia_ieeg_org_mx/IQB_Slt5v6ZnT5pU1eIbI0npASPgRS41Ics8fz4syVgGZ54?e=ke7nOD" xr:uid="{E6E8C1DC-2C22-4742-9DF3-1853F598EE26}"/>
    <hyperlink ref="B75" r:id="rId72" display="https://ieeg-my.sharepoint.com/:b:/g/personal/transparencia_ieeg_org_mx/IQACd1Ab_Cb4RbdwX2XROy2_AW8TuS7lzOQ66yyLoidotVM?e=HTLkmy" xr:uid="{1E48830C-4DD8-47AB-B8C4-6A95B0A593C5}"/>
    <hyperlink ref="B76" r:id="rId73" display="https://ieeg-my.sharepoint.com/:b:/g/personal/transparencia_ieeg_org_mx/IQC_CeiHsQtVR5OJ_omQ7oxCAUGH5_nf-pucWX19SMQ2ggA?e=sTb4py" xr:uid="{D28EB262-2985-4E9F-9055-A8FBF8676800}"/>
    <hyperlink ref="B77" r:id="rId74" display="https://ieeg-my.sharepoint.com/:b:/g/personal/transparencia_ieeg_org_mx/IQAK5WSHZrH6SbuEVYRLyq66AaMwjogHIDTilBrTV4_y0QI?e=0fRTjC" xr:uid="{3CD8888B-7D84-4475-9244-9472FE0E2C21}"/>
    <hyperlink ref="B78" r:id="rId75" display="(&quot;https://ieeg-my.sharepoint.com/:b:/g/personal/transparencia_ieeg_org_mx/IQBqZ4X1s2FlS5v0oFGQy-MUAU3YcphqsmPzuEjWS7q4hkc?e=xqOkQi" xr:uid="{077F3558-3F49-4A60-BBBC-E59B9122A0FF}"/>
    <hyperlink ref="B79" r:id="rId76" display="https://ieeg-my.sharepoint.com/:b:/g/personal/transparencia_ieeg_org_mx/IQAS_MmGbvrESpR5xTYL_C7pAU1RmKOHbhjYATux6XkCL0Q?e=tXCmOv" xr:uid="{8CD29B93-7E37-48AF-81F9-7BB66559FCE8}"/>
    <hyperlink ref="B80" r:id="rId77" display="(&quot;https://ieeg-my.sharepoint.com/:b:/g/personal/transparencia_ieeg_org_mx/IQCsGoRmdsfKRLpM2Zle60ZFATnN5-0T_ta2Nhbxm5iR3kM?e=Ddhfez" xr:uid="{188A94B6-1428-431A-B91B-BA456987A554}"/>
    <hyperlink ref="B81" r:id="rId78" display="https://ieeg-my.sharepoint.com/:b:/g/personal/transparencia_ieeg_org_mx/IQAPmVw4mc8BToSexRnFXyVIAX0n0H8wrKkSbA8GP5KbTvs?e=HRaVkb" xr:uid="{A903A8E4-DBA2-43CD-8530-804278A2CE99}"/>
    <hyperlink ref="B82" r:id="rId79" display="https://ieeg-my.sharepoint.com/:b:/g/personal/transparencia_ieeg_org_mx/IQA5fSQnqzbkTbGTuoH2_JaCAbSjJUs6WhB9ZF5_mDISER4?e=JSAZEG" xr:uid="{15097B4B-3159-4FF4-9B1A-9B3B7531FA6F}"/>
    <hyperlink ref="B83" r:id="rId80" display="https://ieeg-my.sharepoint.com/:b:/g/personal/transparencia_ieeg_org_mx/IQAB8fwENunJSJWAi7qxlmWLAbqmDDROf6RmfzE8u2p5YWM?e=AExdPE" xr:uid="{635CB81F-6F5E-40F4-AF39-334DE9E2F172}"/>
    <hyperlink ref="B84" r:id="rId81" display="https://ieeg-my.sharepoint.com/:b:/g/personal/transparencia_ieeg_org_mx/IQB2J6r18jRtSKgM1r-C0eWyAQvVDIndioMaKJBP7CedEG0?e=0r7Jgv" xr:uid="{3A4E3D81-0CAA-4B7A-916C-569952F573D3}"/>
    <hyperlink ref="B85" r:id="rId82" display="https://ieeg-my.sharepoint.com/:b:/g/personal/transparencia_ieeg_org_mx/IQDU1IADNfsmQIAu9xNzj-PIAehIoDWzL01v_jYxU4_KNgY?e=BluJ3T" xr:uid="{89DAFA79-307B-483E-8BBA-62AE8C47852D}"/>
    <hyperlink ref="B86" r:id="rId83" display="https://ieeg-my.sharepoint.com/:b:/g/personal/transparencia_ieeg_org_mx/IQAYfCYZxcRVQZjXzSmSyE3gAU2qvrNcd6Mu8lxEiNYABlI?e=QACq1d" xr:uid="{B332DD22-AF25-4AAA-9515-0BEF27B4DE21}"/>
    <hyperlink ref="B87" r:id="rId84" display="https://ieeg-my.sharepoint.com/:b:/g/personal/transparencia_ieeg_org_mx/IQCGWiToqV-hSb_LGXuProo5Af63yZq2PI_5-RpQ9APkHyw?e=Hi1ppR" xr:uid="{AEE6BFF5-95FF-4D92-B20F-1AC29B276C2A}"/>
    <hyperlink ref="B88" r:id="rId85" display="https://ieeg-my.sharepoint.com/:b:/g/personal/transparencia_ieeg_org_mx/IQCaFNzO9QlfQZ1M-BDw_KVGAVnKP8OcODveRD5jH9kA0jE?e=ebSq9R" xr:uid="{D2F4E413-A6D7-4B9F-876B-70A228620F2B}"/>
    <hyperlink ref="B89" r:id="rId86" display="https://ieeg-my.sharepoint.com/:b:/g/personal/transparencia_ieeg_org_mx/IQAfERatoCVdSI2A94WkKB7IAY6HZOFIeThcjuAeaqO5CkU?e=tJMY3P" xr:uid="{C8D32ED0-D096-4784-B51C-2BFCF597423A}"/>
    <hyperlink ref="B90" r:id="rId87" display="https://ieeg-my.sharepoint.com/:b:/g/personal/transparencia_ieeg_org_mx/IQBi7cKLTAixTZCHB4DG6REWAd52wizgCq3MoAElqpgmjNw?e=KMqkdr" xr:uid="{DDC38ED9-BD72-40C4-894F-46A3E6378444}"/>
    <hyperlink ref="B91" r:id="rId88" display="https://ieeg-my.sharepoint.com/:b:/g/personal/transparencia_ieeg_org_mx/IQCqfxxdwAI_Qpph4aF8m8ixAW09Btv_ksKwzl3_5Jr_ons?e=zTxUQ0" xr:uid="{E700646B-5C24-47A8-9FA7-2EFD7B296493}"/>
    <hyperlink ref="B92" r:id="rId89" display="https://ieeg-my.sharepoint.com/:b:/g/personal/transparencia_ieeg_org_mx/IQDEhrVVQT7-SqQjB_J31ae-AeoGRz9aIzxrwMM8pszOZ5g?e=CmyRk8" xr:uid="{B450993E-AF43-4E5B-99A0-68245058DD32}"/>
    <hyperlink ref="B93" r:id="rId90" display="https://ieeg-my.sharepoint.com/:b:/g/personal/transparencia_ieeg_org_mx/IQDPdEUQCcxiRZU4mtqEmh3xARM_VsWtskL1UKr8kIeNucY?e=J3sW5C" xr:uid="{6F60D9AC-C596-4870-B995-5FFD6B91C855}"/>
    <hyperlink ref="B94" r:id="rId91" display="https://ieeg-my.sharepoint.com/:b:/g/personal/transparencia_ieeg_org_mx/IQCFpqjLjpimQ5KUhWrmqHksAeUaI68l44HUTD_flhDX3HM?e=s387S9" xr:uid="{E96D0885-0FC5-4D8C-BEC0-EDCD9DDA2C25}"/>
    <hyperlink ref="B95" r:id="rId92" display="https://ieeg-my.sharepoint.com/:b:/g/personal/transparencia_ieeg_org_mx/IQA1CUTv9ah_SoEFcr_6AwqGAdZgT204f709V_lrtmbTKy4?e=BEN1OL" xr:uid="{8777FB04-CEF8-4FA4-8E59-ECEEA2F03145}"/>
    <hyperlink ref="B96" r:id="rId93" display="https://ieeg-my.sharepoint.com/:b:/g/personal/transparencia_ieeg_org_mx/IQC21JtZDtZgRpd4BJoMsE2BAbXIx0eEDuAQsGsgm4JYAAM?e=outhc9" xr:uid="{1D595475-F5C2-4B58-9987-A78DBACE0F64}"/>
    <hyperlink ref="B97" r:id="rId94" display="https://ieeg-my.sharepoint.com/:b:/g/personal/transparencia_ieeg_org_mx/IQB9CWDcwSP-SK9TauOjIoq3AR-GnK2wBSgWP7GbV1lf7YE?e=o54oSD" xr:uid="{20275000-7339-4963-8AB5-F9CFE7121C3C}"/>
    <hyperlink ref="B98" r:id="rId95" display="https://ieeg-my.sharepoint.com/:b:/g/personal/transparencia_ieeg_org_mx/IQBDN2cVvH6kQZrDsYhPhLFCAXaJeogn66p3or8S4QfwKMM?e=ZckX6s" xr:uid="{23D7DCB0-55D2-4C29-B0AE-6C40BB552098}"/>
    <hyperlink ref="B99" r:id="rId96" display="https://ieeg-my.sharepoint.com/:b:/g/personal/transparencia_ieeg_org_mx/IQCNMr8ZeXbQTZe_5VrlQkJ9AcCBAeFJ8OOg-n6oVXIPh5o?e=emL2s9" xr:uid="{70E9D561-51E4-4B0D-9736-D27484D86D43}"/>
    <hyperlink ref="B100" r:id="rId97" display="https://ieeg-my.sharepoint.com/:b:/g/personal/transparencia_ieeg_org_mx/IQAqRLN9-g2RQqa0jyLNmk7aAaf6MMyEY-o8PG6dcLMhzYE?e=UE1mYl" xr:uid="{9EB49CC0-ADA3-4A60-BED6-FC455BCDE2DC}"/>
    <hyperlink ref="B101" r:id="rId98" display="https://ieeg-my.sharepoint.com/:b:/g/personal/transparencia_ieeg_org_mx/IQDJFZMFboTNR4hMA9CNookQARsZ5137sAjR5NDc-lhOGys?e=MW4xKg" xr:uid="{C9BF4CFF-853B-45C9-B930-FD67BC44224B}"/>
    <hyperlink ref="B102" r:id="rId99" display="https://ieeg-my.sharepoint.com/:b:/g/personal/transparencia_ieeg_org_mx/IQDmueKGP7z7SYb3tLryRANjAdTSR-78bsMpTadIIi6Z5Kk?e=gqocZ9" xr:uid="{1172338F-5B25-4EC7-8493-613A4E543E90}"/>
    <hyperlink ref="B103" r:id="rId100" display="https://ieeg-my.sharepoint.com/:b:/g/personal/transparencia_ieeg_org_mx/IQCvBti2dUK1RqDdOosvaHYpAR-3EuLbdEat4HV6ZYfDTV0?e=WUgO5D" xr:uid="{61ADA100-8D08-4F65-845F-B05CCCC6BCE1}"/>
    <hyperlink ref="B104" r:id="rId101" display="https://ieeg-my.sharepoint.com/:b:/g/personal/transparencia_ieeg_org_mx/IQAVcg05hQYqSqAWkuAQd5EqAWO8eSww4DRA66oRcyScfLs?e=8tycaB" xr:uid="{0AB2528B-A017-4805-8601-A35BEFD2DC78}"/>
    <hyperlink ref="B105" r:id="rId102" display="https://ieeg-my.sharepoint.com/:b:/g/personal/transparencia_ieeg_org_mx/IQBAUsR-ejBhTrkAxZ6dfpzTAT4uPW4r9036UoF4CKRHyBE?e=3ye3vq" xr:uid="{79145032-3380-4CED-B1AA-84D924C3CDBB}"/>
    <hyperlink ref="B106" r:id="rId103" display="https://ieeg-my.sharepoint.com/:b:/g/personal/transparencia_ieeg_org_mx/IQDp-Y0ZKdhhRp4YdGRPAu7fAS8zLhGHsXSUeGWCM6qo1Tk?e=z5PSZ3" xr:uid="{FD4104FF-9DBB-4FD7-9FDC-B5D429F46E1B}"/>
    <hyperlink ref="B107" r:id="rId104" display="https://ieeg-my.sharepoint.com/:b:/g/personal/transparencia_ieeg_org_mx/IQChfsbJHbLTRK_L-bIv9ifNAUzeupBVizBKru6fJck47bE?e=gZMUn4" xr:uid="{F7CDFEDC-14FC-4FBB-8D7E-22BA5D579E50}"/>
    <hyperlink ref="B108" r:id="rId105" display="https://ieeg-my.sharepoint.com/:b:/g/personal/transparencia_ieeg_org_mx/IQAXoZjG39bDTLTg6vXw9dXRAS74wtYmCWwwfU134wui94c?e=Lav57x" xr:uid="{DCC33E88-8F0C-40C1-AE50-1CB9F6D15181}"/>
    <hyperlink ref="B109" r:id="rId106" display="https://ieeg-my.sharepoint.com/:b:/g/personal/transparencia_ieeg_org_mx/IQAMwIO-F8aVSIJy4If6AmMuAZlx_EWOCPgQ5qMdoBaO0EI?e=mMkXxa" xr:uid="{11407D8E-9819-49AA-AB04-90C7D1EA3C93}"/>
    <hyperlink ref="B110" r:id="rId107" display="https://ieeg-my.sharepoint.com/:b:/g/personal/transparencia_ieeg_org_mx/IQBjeve6HFceSq78N35UcwivAdaA3SR-Q87cXAmC4q2HWGo?e=zIkvXR" xr:uid="{E1B4F096-F9BF-439F-AE48-AE19F26F9A7B}"/>
    <hyperlink ref="B111" r:id="rId108" display="https://ieeg-my.sharepoint.com/:b:/g/personal/transparencia_ieeg_org_mx/IQBCKgj43pXHQ6moMoF8EhuNAQ0PQpagb1w4j-wYUXeUMOg?e=HgdO0e" xr:uid="{A4BCB42D-9B17-46A4-B271-6AC1F7C3C349}"/>
    <hyperlink ref="B112" r:id="rId109" display="https://ieeg-my.sharepoint.com/:b:/g/personal/transparencia_ieeg_org_mx/IQB04YmVjXVtT4C1opIYVVIUAc8E85D4F3SpksOj1N6hAGA?e=oEI5s9" xr:uid="{5D0EFC68-84F1-4886-96D9-60E11A230FF3}"/>
    <hyperlink ref="B113" r:id="rId110" display="https://ieeg-my.sharepoint.com/:b:/g/personal/transparencia_ieeg_org_mx/IQAZGnM1Uu4vR6W453gdjKGjAVphRzY8el5CzhejL8NqR9g?e=gYAOdJ" xr:uid="{235B42FB-7076-416A-8C5B-1B140EFAB5C6}"/>
    <hyperlink ref="B114" r:id="rId111" display="https://ieeg-my.sharepoint.com/:b:/g/personal/transparencia_ieeg_org_mx/IQBoF7mIjofzRIrh19ZIU1xyAc73uyJWTG1_Aw1-8sdCgT0?e=GQnSJX" xr:uid="{05B7F8B6-634B-46AC-BE69-9B5ADB52FB0E}"/>
    <hyperlink ref="B115" r:id="rId112" display="https://ieeg-my.sharepoint.com/:b:/g/personal/transparencia_ieeg_org_mx/IQDkDeoRtaxdTKfLnC19M4QHAZ_uhoHl6pN_bNVYP54NXPE?e=YtcpVA" xr:uid="{3857B304-3B7A-4EBE-B4D3-5F1CEE50CF87}"/>
    <hyperlink ref="B116" r:id="rId113" display="https://ieeg-my.sharepoint.com/:b:/g/personal/transparencia_ieeg_org_mx/IQBKRhUgpuKkTKT6bRH9PXsBASHaPYvDQY18upA7n3Sungo?e=c69GrO" xr:uid="{70CC9ED5-E7DF-490E-8A7E-027913351F0F}"/>
    <hyperlink ref="B117" r:id="rId114" display="https://ieeg-my.sharepoint.com/:b:/g/personal/transparencia_ieeg_org_mx/IQDQYkZ1CrNqTIjWTA26IeFuAQLC4brcCUNhnTleG0ArZoI?e=eGuJSE" xr:uid="{E25A31D8-B1F6-4FE1-8191-917FD3905D9F}"/>
    <hyperlink ref="B118" r:id="rId115" display="https://ieeg-my.sharepoint.com/:b:/g/personal/transparencia_ieeg_org_mx/IQCewSVzsp4YT7ta_5F-QOwqAc5OgT3zYB5-Q4qtNLH7tgo?e=CnNVo1" xr:uid="{5C9857D6-2101-4DCA-A87C-7DB3EC4B9536}"/>
    <hyperlink ref="B119" r:id="rId116" display="https://ieeg-my.sharepoint.com/:b:/g/personal/transparencia_ieeg_org_mx/IQA42gf-mWYTQLKuqiCvisqJAZlt6ScoXstms5Ig7-H7CC8?e=xhXHV4" xr:uid="{B80A9E89-20BA-44FE-982B-E9E9BA9E4621}"/>
    <hyperlink ref="B120" r:id="rId117" display="https://ieeg-my.sharepoint.com/:b:/g/personal/transparencia_ieeg_org_mx/IQBMFpPoEHWeRpj03SzrOAJnAWsOnx4OesQOLbygYI2B8gM?e=a4jq3c" xr:uid="{968DEE56-FE87-4557-A7C7-4900EA3FB293}"/>
    <hyperlink ref="B121" r:id="rId118" display="https://ieeg-my.sharepoint.com/:b:/g/personal/transparencia_ieeg_org_mx/IQA3SluLiyjzRZ3jVvkBc3AuAUDVRLc__yJBDmMvyJxSvxE?e=D1iu6O" xr:uid="{8DF22D83-C074-4783-880F-201996BE4B77}"/>
    <hyperlink ref="B122" r:id="rId119" display="https://ieeg-my.sharepoint.com/:b:/g/personal/transparencia_ieeg_org_mx/IQAym4awHx2_QoD7ulfrV_rtAdZfV25ewr76lazhv3vXMcw?e=sdcSOk" xr:uid="{FF2C6656-AF4D-4C2D-837C-4E69B3991117}"/>
    <hyperlink ref="B123" r:id="rId120" display="https://ieeg-my.sharepoint.com/:b:/g/personal/transparencia_ieeg_org_mx/IQApJlObOgs6SY3_MTrUsF9XAQ3YZVI9Wsv1KtYW2v2VI34?e=KhX56P" xr:uid="{8D00AF40-2294-4565-B6DD-7C15C7B84ED4}"/>
    <hyperlink ref="B124" r:id="rId121" display="https://ieeg-my.sharepoint.com/:b:/g/personal/transparencia_ieeg_org_mx/IQCrEM191dLIT622I1f5W-s6ASInoEOXodnVUcVqcPdemYw?e=TNmfgP" xr:uid="{D19BF2A1-D704-4980-90FB-817E508C5D4B}"/>
    <hyperlink ref="B125" r:id="rId122" display="(&quot;https://ieeg-my.sharepoint.com/:b:/g/personal/transparencia_ieeg_org_mx/IQDCPnuu_3gQTpqzh_CP9MArAW5ZrESweSxTp0jx45xJRAw?e=ZuFMbO" xr:uid="{6CE8ABB6-0D33-42FC-A8CC-3E461C697375}"/>
    <hyperlink ref="B126" r:id="rId123" display="https://ieeg-my.sharepoint.com/:b:/g/personal/transparencia_ieeg_org_mx/IQCyEpT3L1CAS4hJk8F8wduwAerWNUqxuqitui7-jmWFlTM?e=e5gMT2" xr:uid="{09A9D7BF-BAE8-45BC-BC28-E45E6E4DFDE3}"/>
    <hyperlink ref="B127" r:id="rId124" display="https://ieeg-my.sharepoint.com/:b:/g/personal/transparencia_ieeg_org_mx/IQBjvl5O-2PDTI7hpKezS1LQAX-AbcuS6LUhlA3IPfohE0k?e=B88SaY" xr:uid="{698AA82A-18DD-4C80-BBF0-3FC28E48D7FC}"/>
    <hyperlink ref="B128" r:id="rId125" display="https://ieeg-my.sharepoint.com/:b:/g/personal/transparencia_ieeg_org_mx/IQD3Aii6jCuCS54fPjpTYbq3AeiDpq29DDZeZNq5O7SpHR4?e=2Nr1eo" xr:uid="{B240AA7A-DCE8-4B4A-9844-6E1649E8226C}"/>
    <hyperlink ref="B129" r:id="rId126" display="https://ieeg-my.sharepoint.com/:b:/g/personal/transparencia_ieeg_org_mx/IQC82Ib5dnbxRaG1gckGqbWGAX-HQkaSjTtTfQ8S5SDJ3RE?e=vSnlVs" xr:uid="{A22106F2-E8AF-427B-841E-6DD78563E911}"/>
    <hyperlink ref="B130" r:id="rId127" display="https://ieeg-my.sharepoint.com/:b:/g/personal/transparencia_ieeg_org_mx/IQDvm3Wv290HSqYF7_AsP8n4AQQvn9Fvtvg3fQ3eh-QV8uc?e=hlNDax" xr:uid="{B1EA6DBB-9877-4B9F-9B00-1106694F60F1}"/>
    <hyperlink ref="B131" r:id="rId128" display="https://ieeg-my.sharepoint.com/:b:/g/personal/transparencia_ieeg_org_mx/IQDryXnuktCMRJF_L7GPv36SAajn4wf89Vc17h4Xd9T-kQg?e=rbLKxX" xr:uid="{EA0D1C39-4865-4432-BE0F-CAAC9794BC47}"/>
    <hyperlink ref="B132" r:id="rId129" display="https://ieeg-my.sharepoint.com/:b:/g/personal/transparencia_ieeg_org_mx/IQBDOpVDoY5eQKRuFYLBIaSFAVI8OjjWDI4yIAdxMJhVnwk?e=aGDDg9" xr:uid="{832F71E5-2447-402A-9CDB-5FE0CD1CF777}"/>
    <hyperlink ref="B133" r:id="rId130" display="https://ieeg-my.sharepoint.com/:b:/g/personal/transparencia_ieeg_org_mx/IQAGL87kJSW8SpJXNGzv6K5QAam9as7KgqF9SaE7qzzfwx0?e=wnwxxw" xr:uid="{7FD213E9-A404-4D69-BECF-7D1ACCA1CEC6}"/>
    <hyperlink ref="B134" r:id="rId131" display="https://ieeg-my.sharepoint.com/:b:/g/personal/transparencia_ieeg_org_mx/IQBjrELdIWZGQqpzmTvivfl8AdcCcT16Mdsz1GpnXcNzsRg?e=zbTS6K" xr:uid="{E15CCA59-91CD-493F-81DF-93197FB357ED}"/>
    <hyperlink ref="B135" r:id="rId132" display="https://ieeg-my.sharepoint.com/:b:/g/personal/transparencia_ieeg_org_mx/IQCvG20kSlivSpjQt4ixr6ZJAVN5Kh4s9_cdmW2gNbsGLGg?e=8yanln" xr:uid="{44686976-DEF7-4DEA-93CF-F1A0CB39146F}"/>
    <hyperlink ref="B136" r:id="rId133" display="https://ieeg-my.sharepoint.com/:b:/g/personal/transparencia_ieeg_org_mx/IQCsfnjgEzNRQ4Vv_n76n7szAV_Tx0WSB_sY8UEnqsu9IyI?e=VqRSw2" xr:uid="{2CF30388-E08D-49A9-9926-F5D2EE3C14C3}"/>
    <hyperlink ref="B137" r:id="rId134" display="https://ieeg-my.sharepoint.com/:b:/g/personal/transparencia_ieeg_org_mx/IQCt1cudaNH1TIqbTfrXe-B1AXKWqsG8IAaPXAYeGQfe3vE?e=cwKfKb" xr:uid="{3E344135-C483-4FC7-B7B6-7BC23F5E147F}"/>
    <hyperlink ref="B138" r:id="rId135" display="https://ieeg-my.sharepoint.com/:b:/g/personal/transparencia_ieeg_org_mx/IQBNSm2p9EBXT7osjzXmDmH6AeqpRUtGHdM-UIwLkZm9cdk?e=qtIIUg" xr:uid="{DEFD6D7A-1D77-47B3-B61A-35E92F4E716C}"/>
    <hyperlink ref="B139" r:id="rId136" display="https://ieeg-my.sharepoint.com/:b:/g/personal/transparencia_ieeg_org_mx/IQBqPC7kubjMSIf5OFNKtJVNAWmgremFs3Fah8PJEGSsF_I?e=1Eqf5k" xr:uid="{03944423-6620-4BC8-A122-C08318EA1A98}"/>
    <hyperlink ref="B140" r:id="rId137" display="https://ieeg-my.sharepoint.com/:b:/g/personal/transparencia_ieeg_org_mx/IQDNwiR1ucU0S7thAj-ecflGAXHS6W_9oVjpakE8aCEHXqo?e=3ZPSDf" xr:uid="{3BB15F1C-4340-4E19-9F2B-51FF297BD9A6}"/>
    <hyperlink ref="B141" r:id="rId138" display="https://ieeg-my.sharepoint.com/:b:/g/personal/transparencia_ieeg_org_mx/IQB4gqLrqXqdRrdAV6GB5rszAQXC9_NRpjLXKDLZCuVe340?e=xSnCXA" xr:uid="{32E21083-745D-4E57-92E9-9DB59BC23251}"/>
    <hyperlink ref="B142" r:id="rId139" display="https://ieeg-my.sharepoint.com/:b:/g/personal/transparencia_ieeg_org_mx/IQBJMKZvgmddT7u-n6rO71dfAZOAi9h_4hQ4ONFEZrJGfxY?e=SiwUiF" xr:uid="{4AE1E43C-4AE6-4446-A22C-7BF341B9AE1D}"/>
    <hyperlink ref="B143" r:id="rId140" display="https://ieeg-my.sharepoint.com/:b:/g/personal/transparencia_ieeg_org_mx/IQCIA2qaT-V7Q7Wdgk1ifQJ5AdgHU6Kl0Wtdw9NYn43Kwvs?e=LnzkaV" xr:uid="{6F4BEDDF-F0C9-4BE0-A832-7BA561A07BEF}"/>
    <hyperlink ref="B144" r:id="rId141" display="https://ieeg-my.sharepoint.com/:b:/g/personal/transparencia_ieeg_org_mx/IQDKe86ye04ERafOQNkCIZgdAcPiCN1qcb0HJv1pDQAz_Ok?e=EbYVxR" xr:uid="{FA49364C-2C35-496B-A044-9AFEE0A1FAA0}"/>
    <hyperlink ref="B145" r:id="rId142" display="https://ieeg-my.sharepoint.com/:b:/g/personal/transparencia_ieeg_org_mx/IQCvMirFYSMFSrDSO954kyBtASPh8ax2aMxnh4gaEPN3Mu0?e=hVaRUs" xr:uid="{ED750997-18DE-41CA-977B-CD71ADE1F1F8}"/>
    <hyperlink ref="B146" r:id="rId143" display="https://ieeg-my.sharepoint.com/:b:/g/personal/transparencia_ieeg_org_mx/IQBg_X0Lo_0vQZu02wnE9sNSAT1wQInafLM7m-unnww4nh4?e=vbHqSH" xr:uid="{95A72DD3-0CF4-42D2-9DCE-731B0CF1047F}"/>
    <hyperlink ref="B147" r:id="rId144" display="https://ieeg-my.sharepoint.com/:b:/g/personal/transparencia_ieeg_org_mx/IQD-Ble7WjSUQKZD1hsnqIXIAXuPaiBtqCsn2OdG3UsIXAA?e=2dIM1g" xr:uid="{63B5147D-989A-473E-8738-4F15EEC8CD24}"/>
    <hyperlink ref="B148" r:id="rId145" display="https://ieeg-my.sharepoint.com/:b:/g/personal/transparencia_ieeg_org_mx/IQCsuss-UoHlTIrzAE5ud8TJAVq02JHwkMtGc90qIAQMODU?e=gcRZ5u" xr:uid="{AC76DD7C-2D86-413C-86AE-359D16985830}"/>
    <hyperlink ref="B149" r:id="rId146" display="https://ieeg-my.sharepoint.com/:b:/g/personal/transparencia_ieeg_org_mx/IQDQsa6zP8g8T6B2mOkFCqpsAaTZY8TNczxif42DIsjsGRo?e=PnkUfA" xr:uid="{479B4496-1875-4C8C-B8D0-4E398452F7F6}"/>
    <hyperlink ref="B150" r:id="rId147" display="https://ieeg-my.sharepoint.com/:b:/g/personal/transparencia_ieeg_org_mx/IQAA-bdtJzm4TrfAApn1FbHWAdt3QAYzjlux7X-S949EeUg?e=pdEHHa" xr:uid="{3F194D93-B92B-4162-8F65-9BD261A872FD}"/>
    <hyperlink ref="B151" r:id="rId148" display="https://ieeg-my.sharepoint.com/:b:/g/personal/transparencia_ieeg_org_mx/IQD7ubdUuOwlTaOIfnml8Cq6AZpn04LjaoKmkf-lwoVnXCE?e=2eA2Zw" xr:uid="{8C6B6624-182F-459E-A601-D64332E80CD6}"/>
    <hyperlink ref="B152" r:id="rId149" display="https://ieeg-my.sharepoint.com/:b:/g/personal/transparencia_ieeg_org_mx/IQD62f_NDrPBRIv1QYk3FwEgARx91bZFUd9cg2aW9_daYqw?e=Lmr9Ft" xr:uid="{CC46485E-8235-4C12-B5ED-0A387B52F6AE}"/>
    <hyperlink ref="B153" r:id="rId150" display="https://ieeg-my.sharepoint.com/:b:/g/personal/transparencia_ieeg_org_mx/IQDErK2RIzgVSqipwVhixeLpAZwRcYPQ38U89Mk_RZXjkHo?e=7SKcd7" xr:uid="{20B1CC66-56AB-439A-A17B-CCF31A7BB72E}"/>
    <hyperlink ref="B154" r:id="rId151" display="https://ieeg-my.sharepoint.com/:b:/g/personal/transparencia_ieeg_org_mx/IQDsZJDiKjeQTohXTEaSSCcTAaD0uRHE_B2wkayyTEfjkqU?e=nYGPwx" xr:uid="{0B4E7060-5BA7-4845-86CA-F55410449B28}"/>
    <hyperlink ref="B155" r:id="rId152" display="https://ieeg-my.sharepoint.com/:b:/g/personal/transparencia_ieeg_org_mx/IQAVnRMexzARRKqbQ7cUilXDAUlIxvtTVv5PbpyjygKd_dI?e=L60TM2" xr:uid="{1B4D7AE8-F278-4ADF-9665-8D2775A96F2D}"/>
    <hyperlink ref="B156" r:id="rId153" display="https://ieeg-my.sharepoint.com/:b:/g/personal/transparencia_ieeg_org_mx/IQCpga7WEXe7RIjU9WEuRYxoAW1h7TsHhYYm-bjE0erN6Dk?e=guJdCV" xr:uid="{7FC2BEF4-DCBA-49C5-A68E-0B35995C2BDE}"/>
    <hyperlink ref="B157" r:id="rId154" display="https://ieeg-my.sharepoint.com/:b:/g/personal/transparencia_ieeg_org_mx/IQAiv8CXEBMSQ5o0v8APvRHYATH7kUryUrXp1Ka1KSTjnOk?e=issApA" xr:uid="{78EC81F5-4E27-43CB-89B0-781902A23EAC}"/>
    <hyperlink ref="B158" r:id="rId155" display="https://ieeg-my.sharepoint.com/:b:/g/personal/transparencia_ieeg_org_mx/IQC88q11GY7TR5po2GscwnduAanJBuvYuMpsmbWpIuMjPyQ?e=SfJhiQ" xr:uid="{4DAD9A06-D400-4BAD-B2E5-D0B1CD40D6C0}"/>
    <hyperlink ref="B159" r:id="rId156" display="https://ieeg-my.sharepoint.com/:b:/g/personal/transparencia_ieeg_org_mx/IQBciQYGvwlxTI9JKmC5lTOTAVXbWhW_tOmBNALENIq3HXo?e=7zgSuG" xr:uid="{5A590F08-D6BF-4522-9A37-C93A820D881E}"/>
    <hyperlink ref="B160" r:id="rId157" display="(&quot;https://ieeg-my.sharepoint.com/:b:/g/personal/transparencia_ieeg_org_mx/IQCzBs1j39Q7TbaFcydWpcE7ASDZ6pEe2WOpXHdpfVpmBcg?e=d6Tr5u&quot;)" xr:uid="{269A8D4A-4849-4EFC-8FD0-D89BCAAD15F6}"/>
    <hyperlink ref="B161" r:id="rId158" display="https://ieeg-my.sharepoint.com/:b:/g/personal/transparencia_ieeg_org_mx/IQBzvF3BYdgkQKG5iMoEqxTqATQvSQQyv8L9uVMU9vKjbAw?e=pjUrZm" xr:uid="{6E50D29D-5B20-4987-ACEF-3411BD1DC10A}"/>
    <hyperlink ref="B162" r:id="rId159" display="https://ieeg-my.sharepoint.com/:b:/g/personal/transparencia_ieeg_org_mx/IQByvs97UdRBR5ufq0Ks3DE7AYCzP1CSBxR11Lz1fQH-RkM?e=nSUzfd" xr:uid="{168A5EAF-649F-4449-9004-6DAD90D0E63C}"/>
    <hyperlink ref="B163" r:id="rId160" display="https://ieeg-my.sharepoint.com/:b:/g/personal/transparencia_ieeg_org_mx/IQCqBCEbSiKlRYm2UJ_mmyA1Af0QOdFp4cdjVJQWnx5wf90?e=MXGhh1" xr:uid="{9E6B1B64-C1BB-4401-82EF-251D99D34B44}"/>
    <hyperlink ref="B164" r:id="rId161" display="https://ieeg-my.sharepoint.com/:b:/g/personal/transparencia_ieeg_org_mx/IQBFvSPQRs4DS7KepLJr9KklARX4QqrHgW_nYg-BiACgzZU?e=iThcFC" xr:uid="{A44392B5-58C1-473B-A299-257CBA312927}"/>
    <hyperlink ref="B165" r:id="rId162" display="https://ieeg-my.sharepoint.com/:b:/g/personal/transparencia_ieeg_org_mx/IQDHeIEbzeevQZ5YCbgDuvqtAanie-DfspgSfVDZ2RQX4Ao?e=u1L2Mx" xr:uid="{20C71C9F-046E-425C-BDCA-35DD363AC4FE}"/>
    <hyperlink ref="B166" r:id="rId163" display="(&quot;https://ieeg-my.sharepoint.com/:b:/g/personal/transparencia_ieeg_org_mx/IQCFSIO5-bBuSo6fKldp6OUEAQqbGHYJtUTwMchOSeZnRv0?e=6cVjNY&quot;)" xr:uid="{385B434D-A5FC-4A0C-A8D5-9D5ADF252A50}"/>
    <hyperlink ref="B168" r:id="rId164" display="(&quot;https://ieeg-my.sharepoint.com/:b:/g/personal/transparencia_ieeg_org_mx/IQC2iXRiUnX1Tr0Xs05wjq5uAdum3-Rwl_sx6kFvWl2vxGw?e=p9tYOb" xr:uid="{D9356678-5FD3-4A6D-83A6-FD38EB482ED4}"/>
    <hyperlink ref="B169" r:id="rId165" display="https://ieeg-my.sharepoint.com/:b:/g/personal/transparencia_ieeg_org_mx/IQDz-5OyJ5YHSrr1WJj4ieXTAcRSpEKIxy7gmlyPxIzn2Tk?e=EEk8Sz" xr:uid="{55728B58-F370-4EF6-A6A8-A8C42E2B7BEA}"/>
    <hyperlink ref="B170" r:id="rId166" display="https://ieeg-my.sharepoint.com/:b:/g/personal/transparencia_ieeg_org_mx/IQCw36nLLZzVQLNrX45gfjYiAazW_EngFtZPKiM0hY_D2ig?e=jDDHbG" xr:uid="{05C3126B-9B80-4B78-AF82-44160F8C0EA7}"/>
    <hyperlink ref="B171" r:id="rId167" display="https://ieeg-my.sharepoint.com/:b:/g/personal/transparencia_ieeg_org_mx/IQDU1x3-WQdPTLQVysyKqfm5AeM7uTL8bYhH8hW1lMyS7o4?e=nXNJ07" xr:uid="{1211EC40-2D41-4AAA-8CA7-A7856489948A}"/>
    <hyperlink ref="B172" r:id="rId168" display="https://ieeg-my.sharepoint.com/:b:/g/personal/transparencia_ieeg_org_mx/IQBivp2CG-BETJaNBm2XZlq8AQUmCXWNuOD7ITDylF9zh4I?e=ScHmfn" xr:uid="{DC3B1DBB-6C3C-438B-BAAA-CC853F0EB72A}"/>
    <hyperlink ref="B173" r:id="rId169" display="https://ieeg-my.sharepoint.com/:b:/g/personal/transparencia_ieeg_org_mx/IQD13xuqesndRp5v1lJWWqW-AVSm2JPWSSZKVdhJuZVjvjs?e=YFJjSP" xr:uid="{DA44D6F5-0EAE-4C8A-96D8-1C664A151247}"/>
    <hyperlink ref="B174" r:id="rId170" display="https://ieeg-my.sharepoint.com/:b:/g/personal/transparencia_ieeg_org_mx/IQCsMBy5wmrPTLeLVgOtFCt3ASGHK2-vF5Qh3A-RAqPOZFc?e=a1WlZN" xr:uid="{4ADC8DC0-2AA5-4614-8F5D-6C370F7B30A0}"/>
    <hyperlink ref="B175" r:id="rId171" display="https://ieeg-my.sharepoint.com/:b:/g/personal/transparencia_ieeg_org_mx/IQAP8R4NTkpXSag_udVYeL2bAa8fmS-hqCAcTW1Dv5g8gVk?e=x8wGmq" xr:uid="{ABECC901-F315-49E5-A92B-00EFE65E8E39}"/>
    <hyperlink ref="B176" r:id="rId172" display="https://ieeg-my.sharepoint.com/:b:/g/personal/transparencia_ieeg_org_mx/IQBlySpGBSY0QpoAUr4JNulcAS8eYSAQPadzv4lUx16tyZg?e=5IDgmU" xr:uid="{C013B911-EF05-4502-97EE-DA32C61DCAC8}"/>
    <hyperlink ref="B177" r:id="rId173" display="https://ieeg-my.sharepoint.com/:b:/g/personal/transparencia_ieeg_org_mx/IQBYLar3bSeiQLuxScH6uKvlAR5PxlvtGUATSHDn5ifhxTI?e=V820lY" xr:uid="{F2A699FF-C62E-49EB-9449-7EC46142DC7E}"/>
    <hyperlink ref="B178" r:id="rId174" display="(&quot;https://ieeg-my.sharepoint.com/:b:/g/personal/transparencia_ieeg_org_mx/IQDwZgpzMnSISalzUxsk6Wf4AUOeKfm2Ld05-g1j7VzrNyM?e=bS1dEj" xr:uid="{B4469A20-921F-4ADC-AF77-C68A82F29A74}"/>
    <hyperlink ref="B179" r:id="rId175" display="https://ieeg-my.sharepoint.com/:b:/g/personal/transparencia_ieeg_org_mx/IQC3IXRka2XuTJdcsW5JKgK0AQ2KP7wTtCljcBhduTRiQ18?e=aOuoni" xr:uid="{8462DD84-4821-492A-8C29-9AA31F40C16D}"/>
    <hyperlink ref="B180" r:id="rId176" display="https://ieeg-my.sharepoint.com/:b:/g/personal/transparencia_ieeg_org_mx/IQDAwp2442PbRabbSw4nqL8NAZQPUrDPvgNasaMhph2BN5c?e=CVJO2L" xr:uid="{82D4F2B9-AB64-44DA-A585-35D4ED99E1AB}"/>
    <hyperlink ref="B181" r:id="rId177" display="https://ieeg-my.sharepoint.com/:b:/g/personal/transparencia_ieeg_org_mx/IQDu1f9qZdPsRIos5eYFxj0OATnszTc8tju5bhGirmBp5E8?e=DrXrWC" xr:uid="{D58B388C-ED78-448C-9051-94D256E9FE67}"/>
    <hyperlink ref="B182" r:id="rId178" display="https://ieeg-my.sharepoint.com/:b:/g/personal/transparencia_ieeg_org_mx/IQAFaueQzwBJQpceKJZZRTiUAR1I4ACWhr_dsv8ueAZUKG8?e=ocFyKv" xr:uid="{9BADF0D3-426C-4FF6-A951-AA7B923760B6}"/>
    <hyperlink ref="B183" r:id="rId179" display="https://ieeg-my.sharepoint.com/:b:/g/personal/transparencia_ieeg_org_mx/IQDyfqDfa4MTRYeqvA1buQqBAdaEEZ_2HK6HjU_Uvbu2k_A?e=XyqAyS" xr:uid="{4FA8D452-6BB5-44A6-8231-411BA883E879}"/>
    <hyperlink ref="B184" r:id="rId180" display="https://ieeg-my.sharepoint.com/:b:/g/personal/transparencia_ieeg_org_mx/IQC91yfG2DtBQ5O3DXKntfcEAf7nrWbp_fDZcpu48WrN5SM?e=uQdccg" xr:uid="{BB6DC590-86BE-488A-BF87-E4F66DB0B0EC}"/>
    <hyperlink ref="B185" r:id="rId181" display="https://ieeg-my.sharepoint.com/:b:/g/personal/transparencia_ieeg_org_mx/IQCoCbGUJ1m6TIIbqmehXyDSAVSdMJrZZTcMvAhU6OAx7I8?e=HfTvPZ" xr:uid="{C5BE7758-98EF-4081-942F-582C2DDD311C}"/>
    <hyperlink ref="B186" r:id="rId182" display="https://ieeg-my.sharepoint.com/:b:/g/personal/transparencia_ieeg_org_mx/IQCKy8rIpNvHT4ugSjaDVJqSAQRTds-U5CrGSFoOPtADIT8?e=U05dgZ" xr:uid="{A5D0FE09-3377-4073-A780-D817F4527271}"/>
    <hyperlink ref="B187" r:id="rId183" display="https://ieeg-my.sharepoint.com/:b:/g/personal/transparencia_ieeg_org_mx/IQB4fNFjwGM4TYAWxhUpRuLFAdvXc2itKyAuyj68kjgpNmc?e=bpAfAL" xr:uid="{B7372274-EB2B-453E-9426-CC74B4A8E864}"/>
    <hyperlink ref="B188" r:id="rId184" display="https://ieeg-my.sharepoint.com/:b:/g/personal/transparencia_ieeg_org_mx/IQAFYkSKVP3_S5JSAWeMgPhPASGHZ4gJZTrMbTFX2aKVfPQ?e=zWawFL" xr:uid="{64BA3C37-2946-4B85-BB8B-BD0D2598F7E9}"/>
    <hyperlink ref="B189" r:id="rId185" display="https://ieeg-my.sharepoint.com/:b:/g/personal/transparencia_ieeg_org_mx/IQB7zaNdFZv0RooVhtZ9QybZAdIhznD0mIyYVXxoE4SHInM?e=qi4ryI" xr:uid="{7C6B5265-A393-444D-B520-AB3FA3305BAC}"/>
    <hyperlink ref="B190" r:id="rId186" display="https://ieeg-my.sharepoint.com/:b:/g/personal/transparencia_ieeg_org_mx/IQAualEaHLGRRZOTfIaojuQzAarJ3FFsuUqykMlfixGeNcc?e=WQggVL" xr:uid="{4708FDE4-547D-4B96-8D3D-1C8AFCCDF6D5}"/>
    <hyperlink ref="B191" r:id="rId187" display="https://ieeg-my.sharepoint.com/:b:/g/personal/transparencia_ieeg_org_mx/IQB4s0YzpwhBT6yLWceBSe40AVmD_fSj8tD9sMbHAxFJhYU?e=bpAPUQ" xr:uid="{EF85545F-6D8F-4E71-ADED-908E43994EA0}"/>
    <hyperlink ref="B192" r:id="rId188" display="https://ieeg-my.sharepoint.com/:b:/g/personal/transparencia_ieeg_org_mx/IQBLLB7u7EHiTJe_LCe-zxiMAUVRjnPykeqgQIfxtQqygf8?e=RkXpfm" xr:uid="{5B3867E4-DEB4-4052-8AEC-CCF8662B69ED}"/>
    <hyperlink ref="B193" r:id="rId189" display="https://ieeg-my.sharepoint.com/:b:/g/personal/transparencia_ieeg_org_mx/IQA0cMFPU6GiSYxWcgzF2jMVAWFBVoK2EKn77tpQlEy6xH4?e=hgUQpO" xr:uid="{E08B7A93-C4B5-4F97-B60E-ED3ECD843217}"/>
    <hyperlink ref="B195" r:id="rId190" display="https://ieeg-my.sharepoint.com/:b:/g/personal/transparencia_ieeg_org_mx/IQA8CdQdcRAWTooHWrzJt0lWASmS7gv-NKpjndrZB46Dzss?e=CYgzb9" xr:uid="{D1BDEEAC-8332-426B-9174-2B2E53A1C60E}"/>
    <hyperlink ref="B196" r:id="rId191" display="https://ieeg-my.sharepoint.com/:b:/g/personal/transparencia_ieeg_org_mx/IQCmsLi99l6TQLeRkSKVjpuEAZZyjKJJ9ppzjUQhhFsIbMY?e=1SjJm1" xr:uid="{E292EFD2-0DE2-4929-B36D-A0F8EA826A27}"/>
    <hyperlink ref="B197" r:id="rId192" display="https://ieeg-my.sharepoint.com/:b:/g/personal/transparencia_ieeg_org_mx/IQAfW1yyAWhZQp9BBIVW71FYAUm1KrmF5cWoXcZMB35owPo?e=YylgUE" xr:uid="{1D295B0A-BFEB-4AE2-BF0F-30A062CC57AC}"/>
    <hyperlink ref="B198" r:id="rId193" display="https://ieeg-my.sharepoint.com/:b:/g/personal/transparencia_ieeg_org_mx/IQAYXA2dC8oGT77bOTxLvRc-AYrOtfnXD-VjzpQsKhIUHys?e=jmj0RJ" xr:uid="{95A54516-591F-46C9-8648-481767E21A63}"/>
    <hyperlink ref="B199" r:id="rId194" display="https://ieeg-my.sharepoint.com/:b:/g/personal/transparencia_ieeg_org_mx/IQBogysRjDTmQa9XRE-sw8oTAQXfMD3a5Qojh7FEGp8ksNg?e=sn8vLY" xr:uid="{2157BE68-AF29-46E3-937A-5CB14763E7BC}"/>
    <hyperlink ref="B200" r:id="rId195" display="https://ieeg-my.sharepoint.com/:b:/g/personal/transparencia_ieeg_org_mx/IQDmhTSAtom_TobumoY_-SGXAVO_uAAN9vFl9nmgc6eWkx0?e=WZOa2j" xr:uid="{0F796EFD-419A-4B94-A9FE-491169E526A1}"/>
    <hyperlink ref="B201" r:id="rId196" display="https://ieeg-my.sharepoint.com/:b:/g/personal/transparencia_ieeg_org_mx/IQCwjxBSvA-HRLfaUp7HQPJ3AZmyiMF6EOT7lGo8JO7oLIs?e=7NraGQ" xr:uid="{6D2EBCDE-6A66-49D5-A641-8E16459DBEB7}"/>
    <hyperlink ref="B202" r:id="rId197" display="https://ieeg-my.sharepoint.com/:b:/g/personal/transparencia_ieeg_org_mx/IQDL6GwOhDYSQLOvi4xp65CSAfKq-CojqzbJHBNRZlw0IBg?e=AbDXhC" xr:uid="{CEBE4632-B015-435D-A97E-67B88044F149}"/>
    <hyperlink ref="B203" r:id="rId198" display="https://ieeg-my.sharepoint.com/:b:/g/personal/transparencia_ieeg_org_mx/IQDNCha29LUrSItZVbv1o7DVAbIwMmXwU1BD7vuTIAlu0rg?e=WSqsCk" xr:uid="{27EAEE1E-BBEC-433E-A607-880F8DF9FB8D}"/>
    <hyperlink ref="B204" r:id="rId199" display="https://ieeg-my.sharepoint.com/:b:/g/personal/transparencia_ieeg_org_mx/IQAcFvn0Z8WoRqw4cq54_x-mASPYryupEdOjYlBHn6Rd4pw?e=W3wiAg" xr:uid="{38924ED0-5966-4492-B709-1E8EE524ED39}"/>
    <hyperlink ref="B205" r:id="rId200" display="https://ieeg-my.sharepoint.com/:b:/g/personal/transparencia_ieeg_org_mx/IQCsUnFSYoWqSqDKrfUF7KuTAf7HcAkd4ePWkGYQ8CeUx1E?e=qXZHRz" xr:uid="{2AC06DFB-C41F-4AF4-849D-F63614BBD090}"/>
    <hyperlink ref="B206" r:id="rId201" display="https://ieeg-my.sharepoint.com/:b:/g/personal/transparencia_ieeg_org_mx/IQBTMrlGQcc1SZ--MgF6ibviAYdvk4YHWKwNtNg-YE9X7G8?e=RGTR7N" xr:uid="{6B24ABB6-93B4-463A-AA22-B16D5C94E4B8}"/>
    <hyperlink ref="B207" r:id="rId202" display="https://ieeg-my.sharepoint.com/:b:/g/personal/transparencia_ieeg_org_mx/IQDcK6Hr2yEpRrS8gOV7W4pyAVZYhvhXSiDj30litER2eW0?e=padxNx" xr:uid="{F8AE00AD-B1D6-407F-80BD-668EA7E84BF8}"/>
    <hyperlink ref="B208" r:id="rId203" display="https://ieeg-my.sharepoint.com/:b:/g/personal/transparencia_ieeg_org_mx/IQDiFTrpticHRaQpAV9kaBUaAQ59QKgO4PnRA1MiOCxPmTc?e=74EkPR" xr:uid="{DE0B30E7-A758-40EC-BF2D-361890388554}"/>
    <hyperlink ref="B209" r:id="rId204" display="https://ieeg-my.sharepoint.com/:b:/g/personal/transparencia_ieeg_org_mx/IQAUOgMlbogBSopap2nB1prPAVBBL02CwfSJpZculb-jDLk?e=EOoOV3" xr:uid="{B616220C-480F-4F44-8A3E-20F95CE65593}"/>
    <hyperlink ref="B210" r:id="rId205" display="https://ieeg-my.sharepoint.com/:b:/g/personal/transparencia_ieeg_org_mx/IQAfp-h_sKs_Q7gAroWbqHYaAXqfeKCmERKB7djJWKRLzHA?e=L09aeH" xr:uid="{DBAF6165-C41C-4405-90D9-A44E9B796E3A}"/>
    <hyperlink ref="B211" r:id="rId206" display="https://ieeg-my.sharepoint.com/:b:/g/personal/transparencia_ieeg_org_mx/IQBgWXHmbAu_T6E9aawlM7MvAX11BF6KXYDpdl7N5k6ioZ0?e=3K0jXt" xr:uid="{AC48AF32-B9FA-4B8A-8100-28E82F0D85A4}"/>
    <hyperlink ref="B212" r:id="rId207" display="https://ieeg-my.sharepoint.com/:b:/g/personal/transparencia_ieeg_org_mx/IQDcKmdhjllyQ6pmgJYQwbzcAYSd-zKI6povysUvSA_JlhA?e=3Cymhc" xr:uid="{F9045827-44E3-4223-A2A9-5B03B75EE248}"/>
    <hyperlink ref="B214" r:id="rId208" display="https://ieeg-my.sharepoint.com/:b:/g/personal/transparencia_ieeg_org_mx/IQB6A9Q3pGQ-SJPmywb5o87ZAWZAY8Bp83jpSjwtXa4cot8?e=mzEzP8" xr:uid="{433D32EF-CDA4-4EAA-873C-AA2DD9C09299}"/>
    <hyperlink ref="B215" r:id="rId209" display="https://ieeg-my.sharepoint.com/:b:/g/personal/transparencia_ieeg_org_mx/IQCtMtSGChAwR7hIC-Jb5UowASeS4aolAxSTEXVJ_IpmEzg?e=bkqzik" xr:uid="{644D8BB2-9F57-40B6-8175-68B60B251382}"/>
    <hyperlink ref="B167" r:id="rId210" display="https://ieeg-my.sharepoint.com/:b:/g/personal/transparencia_ieeg_org_mx/IQB6fa9rvDE5TIM-JTuxfxJvAexVRQFBJlbEbuZyCfZSObU?e=U8aGom" xr:uid="{768C58EB-6C59-410E-8A86-0D1601EE580B}"/>
    <hyperlink ref="B194" r:id="rId211" display="https://ieeg-my.sharepoint.com/:b:/g/personal/transparencia_ieeg_org_mx/IQCXZa1_WU4QQrfFt78U4GfzAXRWth9WadZW5vPAzOvk4WE?e=goNwG7" xr:uid="{7537EDCD-4F5D-436F-9C0D-48016BEC628B}"/>
    <hyperlink ref="B213" r:id="rId212" display="https://ieeg-my.sharepoint.com/:b:/g/personal/transparencia_ieeg_org_mx/IQCrvnJbd8QCTqwi_m0Or-RcASGxMFt8yH_jKleXHaxRPqY?e=N5G5Ie" xr:uid="{38426D4B-9EDB-4F64-95D6-03C8B0A2DE2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Tabla_386053</vt:lpstr>
      <vt:lpstr>Tabla_386054</vt:lpstr>
      <vt:lpstr>Hidden_13</vt:lpstr>
      <vt:lpstr>Hidden_211</vt:lpstr>
      <vt:lpstr>Hidden_312</vt:lpstr>
      <vt:lpstr>Hidden_414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Emma Muñoz Sandoval</cp:lastModifiedBy>
  <cp:revision/>
  <dcterms:created xsi:type="dcterms:W3CDTF">2026-04-13T15:17:15Z</dcterms:created>
  <dcterms:modified xsi:type="dcterms:W3CDTF">2026-04-28T15:07:41Z</dcterms:modified>
  <cp:category/>
  <cp:contentStatus/>
</cp:coreProperties>
</file>