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2308" documentId="11_A8476D59506FFD016AB2D870923FDB2CDEF05A1F" xr6:coauthVersionLast="47" xr6:coauthVersionMax="47" xr10:uidLastSave="{25BAECAB-20CC-48A3-89FF-8E4A33769558}"/>
  <bookViews>
    <workbookView xWindow="-120" yWindow="-120" windowWidth="24240" windowHeight="13140" activeTab="6" xr2:uid="{00000000-000D-0000-FFFF-FFFF00000000}"/>
  </bookViews>
  <sheets>
    <sheet name="Reporte de Formatos" sheetId="1" r:id="rId1"/>
    <sheet name="Hidden_1" sheetId="2" r:id="rId2"/>
    <sheet name="Hidden_2" sheetId="3" r:id="rId3"/>
    <sheet name="Hidden_3" sheetId="4" r:id="rId4"/>
    <sheet name="Hidden_4" sheetId="5" r:id="rId5"/>
    <sheet name="Tabla_386053" sheetId="6" r:id="rId6"/>
    <sheet name="Tabla_386054" sheetId="7" r:id="rId7"/>
  </sheets>
  <definedNames>
    <definedName name="Hidden_13">Hidden_1!$A$1:$A$11</definedName>
    <definedName name="Hidden_211">Hidden_2!$A$1:$A$2</definedName>
    <definedName name="Hidden_312">Hidden_3!$A$1:$A$2</definedName>
    <definedName name="Hidden_41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0" i="7" l="1"/>
  <c r="B319" i="7"/>
  <c r="B318" i="7"/>
  <c r="B317" i="7"/>
  <c r="B316" i="7"/>
  <c r="B315" i="7"/>
  <c r="B314" i="7"/>
  <c r="B313" i="7"/>
  <c r="B312" i="7"/>
  <c r="B311" i="7"/>
  <c r="B310" i="7"/>
  <c r="B309" i="7"/>
  <c r="B308" i="7"/>
  <c r="B307" i="7"/>
  <c r="B306" i="7"/>
  <c r="B305" i="7"/>
  <c r="B304" i="7"/>
  <c r="B303" i="7"/>
  <c r="B302" i="7"/>
  <c r="B301" i="7"/>
  <c r="B300" i="7"/>
  <c r="B299" i="7"/>
  <c r="B298" i="7"/>
  <c r="B297" i="7"/>
  <c r="B296" i="7"/>
  <c r="B295" i="7"/>
  <c r="B294" i="7"/>
  <c r="B293" i="7"/>
  <c r="B292" i="7"/>
  <c r="B291" i="7"/>
  <c r="B290" i="7"/>
  <c r="B289" i="7"/>
  <c r="B288" i="7"/>
  <c r="B287" i="7"/>
  <c r="B286" i="7"/>
  <c r="B285" i="7"/>
  <c r="B284" i="7"/>
  <c r="B283" i="7"/>
  <c r="B282" i="7"/>
  <c r="B281" i="7"/>
  <c r="B280" i="7"/>
  <c r="B279" i="7"/>
  <c r="B278" i="7"/>
  <c r="B277" i="7"/>
  <c r="B276" i="7"/>
  <c r="B275" i="7"/>
  <c r="B274" i="7"/>
  <c r="B273" i="7"/>
  <c r="B272" i="7"/>
  <c r="B271" i="7"/>
  <c r="B270" i="7"/>
  <c r="B269" i="7"/>
  <c r="B268" i="7"/>
  <c r="B267" i="7"/>
  <c r="B266" i="7"/>
  <c r="B265" i="7"/>
  <c r="B264" i="7"/>
  <c r="B263" i="7"/>
  <c r="B262" i="7"/>
  <c r="B261" i="7"/>
  <c r="B260" i="7"/>
  <c r="B259" i="7"/>
  <c r="B258" i="7"/>
  <c r="B257" i="7"/>
  <c r="B256" i="7"/>
  <c r="B255" i="7"/>
  <c r="B254" i="7"/>
  <c r="B253" i="7"/>
  <c r="B252" i="7"/>
  <c r="B251" i="7"/>
  <c r="B250" i="7"/>
  <c r="B249" i="7"/>
  <c r="B248" i="7"/>
  <c r="B247" i="7"/>
  <c r="B246" i="7"/>
  <c r="B245" i="7"/>
  <c r="B244" i="7"/>
  <c r="B243" i="7"/>
  <c r="B242" i="7"/>
  <c r="B241" i="7"/>
  <c r="B240" i="7"/>
  <c r="B239" i="7"/>
  <c r="B238" i="7"/>
  <c r="B237" i="7"/>
  <c r="B236" i="7"/>
  <c r="B235" i="7"/>
  <c r="B234" i="7"/>
  <c r="B233" i="7"/>
  <c r="B232" i="7"/>
  <c r="B231" i="7"/>
  <c r="B230" i="7"/>
  <c r="B229" i="7"/>
  <c r="B228" i="7"/>
  <c r="B227" i="7"/>
  <c r="B226" i="7"/>
  <c r="B225" i="7"/>
  <c r="B224" i="7"/>
  <c r="B223" i="7"/>
  <c r="B222" i="7"/>
  <c r="B221" i="7"/>
  <c r="B220" i="7"/>
  <c r="B219" i="7"/>
  <c r="B218" i="7"/>
  <c r="B217" i="7"/>
  <c r="B216" i="7"/>
  <c r="B215" i="7"/>
  <c r="B214" i="7"/>
  <c r="B213" i="7"/>
  <c r="B212" i="7"/>
  <c r="B211" i="7"/>
  <c r="B210" i="7"/>
  <c r="B209" i="7"/>
  <c r="B208" i="7"/>
  <c r="B207" i="7"/>
  <c r="B206" i="7"/>
  <c r="B205" i="7"/>
  <c r="B204" i="7"/>
  <c r="B203" i="7"/>
  <c r="B202" i="7"/>
  <c r="B201" i="7"/>
  <c r="B200" i="7"/>
  <c r="B199" i="7"/>
  <c r="B198" i="7"/>
  <c r="B197" i="7"/>
  <c r="B196" i="7"/>
  <c r="B195" i="7"/>
  <c r="B194" i="7"/>
  <c r="B193" i="7"/>
  <c r="B192" i="7"/>
  <c r="B191" i="7"/>
  <c r="B190" i="7"/>
  <c r="B189" i="7"/>
  <c r="B188" i="7"/>
  <c r="B187" i="7"/>
  <c r="B186" i="7"/>
  <c r="B185" i="7"/>
  <c r="B184" i="7"/>
  <c r="B183" i="7"/>
  <c r="B182" i="7"/>
  <c r="B181" i="7"/>
  <c r="B180" i="7"/>
  <c r="B179" i="7"/>
  <c r="B178" i="7"/>
  <c r="B177" i="7"/>
  <c r="B176" i="7"/>
  <c r="B175" i="7"/>
  <c r="B174" i="7"/>
  <c r="B173" i="7"/>
  <c r="B172" i="7"/>
  <c r="B171" i="7"/>
  <c r="B170" i="7"/>
  <c r="B169" i="7"/>
  <c r="B168" i="7"/>
  <c r="B167" i="7"/>
  <c r="B166" i="7"/>
  <c r="B165" i="7"/>
  <c r="B164" i="7"/>
  <c r="B163" i="7"/>
  <c r="B162" i="7"/>
  <c r="B161" i="7"/>
  <c r="B160" i="7"/>
  <c r="B159" i="7"/>
  <c r="B158" i="7"/>
  <c r="B157" i="7"/>
  <c r="B156" i="7"/>
  <c r="B155" i="7"/>
  <c r="B154" i="7"/>
  <c r="B153" i="7"/>
  <c r="B152" i="7"/>
  <c r="B151" i="7"/>
  <c r="B150" i="7"/>
  <c r="B149" i="7"/>
  <c r="B148" i="7"/>
  <c r="B147" i="7"/>
  <c r="B146" i="7"/>
  <c r="B145" i="7"/>
  <c r="B144" i="7"/>
  <c r="B143" i="7"/>
  <c r="B142" i="7"/>
  <c r="B141" i="7"/>
  <c r="B140" i="7"/>
  <c r="B139" i="7"/>
  <c r="B138" i="7"/>
  <c r="B137" i="7"/>
  <c r="B136" i="7"/>
  <c r="B135" i="7"/>
  <c r="B134" i="7"/>
  <c r="B133" i="7"/>
  <c r="B132" i="7"/>
  <c r="B131" i="7"/>
  <c r="B130"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3" i="7"/>
  <c r="B82" i="7"/>
  <c r="B81" i="7"/>
  <c r="B80" i="7"/>
  <c r="B79" i="7"/>
  <c r="B78" i="7"/>
  <c r="B77" i="7"/>
  <c r="B76" i="7"/>
  <c r="B75" i="7"/>
  <c r="B74" i="7"/>
  <c r="B73" i="7"/>
  <c r="B72" i="7"/>
  <c r="B71" i="7"/>
  <c r="B70" i="7"/>
  <c r="B69" i="7"/>
  <c r="B68" i="7"/>
  <c r="B67" i="7"/>
  <c r="B66" i="7"/>
  <c r="B65" i="7"/>
  <c r="B64" i="7"/>
  <c r="B63" i="7"/>
  <c r="B62" i="7"/>
  <c r="B61" i="7"/>
  <c r="B60" i="7"/>
  <c r="B59" i="7"/>
  <c r="B58" i="7"/>
  <c r="B57" i="7"/>
  <c r="B56" i="7"/>
  <c r="B55" i="7"/>
  <c r="B54" i="7"/>
  <c r="B53" i="7"/>
  <c r="B52" i="7"/>
  <c r="B51" i="7"/>
  <c r="B50" i="7"/>
  <c r="B49" i="7"/>
  <c r="B48" i="7"/>
  <c r="B47" i="7"/>
  <c r="B46" i="7"/>
  <c r="B45" i="7"/>
  <c r="B44" i="7"/>
  <c r="B43" i="7"/>
  <c r="B42" i="7"/>
  <c r="B41" i="7"/>
  <c r="B40" i="7"/>
  <c r="B39" i="7"/>
  <c r="B38" i="7"/>
  <c r="B37" i="7"/>
  <c r="B36" i="7"/>
  <c r="B35" i="7"/>
  <c r="B34" i="7"/>
  <c r="B33" i="7"/>
  <c r="B32" i="7"/>
  <c r="B31" i="7"/>
  <c r="B30" i="7"/>
  <c r="B29" i="7"/>
  <c r="B28" i="7"/>
  <c r="B27" i="7"/>
  <c r="B26" i="7"/>
  <c r="B25" i="7"/>
  <c r="B24" i="7"/>
  <c r="B23" i="7"/>
  <c r="B22" i="7"/>
  <c r="B21" i="7"/>
  <c r="B20" i="7"/>
  <c r="B19" i="7"/>
  <c r="B18" i="7"/>
  <c r="B17" i="7"/>
  <c r="B16" i="7"/>
  <c r="B15" i="7"/>
  <c r="B14" i="7"/>
  <c r="B13" i="7"/>
  <c r="B12" i="7"/>
  <c r="B11" i="7"/>
  <c r="B10" i="7"/>
  <c r="B9" i="7"/>
  <c r="B8" i="7"/>
  <c r="B7" i="7"/>
  <c r="B6" i="7"/>
  <c r="B5" i="7"/>
  <c r="B4" i="7"/>
  <c r="AE322" i="1"/>
  <c r="AE321" i="1"/>
  <c r="AE320" i="1"/>
  <c r="AE319" i="1"/>
  <c r="AE318" i="1"/>
  <c r="AE317" i="1"/>
  <c r="AE316" i="1"/>
  <c r="AE315" i="1"/>
  <c r="AE314" i="1"/>
  <c r="AE313" i="1"/>
  <c r="AE312" i="1"/>
  <c r="AE311" i="1"/>
  <c r="AE310" i="1"/>
  <c r="AE309" i="1"/>
  <c r="AE304" i="1"/>
  <c r="AE302" i="1"/>
  <c r="AE301" i="1"/>
  <c r="AE300" i="1"/>
  <c r="AE299" i="1"/>
  <c r="AE298" i="1"/>
  <c r="AE296" i="1"/>
  <c r="AE295" i="1"/>
  <c r="AE292" i="1"/>
  <c r="AE290" i="1"/>
  <c r="AE289" i="1"/>
  <c r="AE288" i="1"/>
  <c r="AE287" i="1"/>
  <c r="AE286" i="1"/>
  <c r="AE285" i="1"/>
  <c r="AE284" i="1"/>
  <c r="AE283" i="1"/>
  <c r="AE279" i="1"/>
  <c r="AE277" i="1"/>
  <c r="AE275" i="1"/>
  <c r="AE274" i="1"/>
  <c r="AE273" i="1"/>
  <c r="AE272" i="1"/>
  <c r="AE271" i="1"/>
  <c r="AE270" i="1"/>
  <c r="AE269" i="1"/>
  <c r="AE268" i="1"/>
  <c r="AE267" i="1"/>
  <c r="AE266" i="1"/>
  <c r="AE265" i="1"/>
  <c r="AE264" i="1"/>
  <c r="AE263" i="1"/>
  <c r="AE262" i="1"/>
  <c r="AE261" i="1"/>
  <c r="AE259" i="1"/>
  <c r="AE257" i="1"/>
  <c r="AE255" i="1"/>
  <c r="AE250" i="1"/>
  <c r="AE249" i="1"/>
  <c r="AE247" i="1"/>
  <c r="AE246" i="1"/>
  <c r="AE245" i="1"/>
  <c r="AE243" i="1"/>
  <c r="AE242" i="1"/>
  <c r="AE241" i="1"/>
  <c r="AE237" i="1"/>
  <c r="AE236" i="1"/>
  <c r="AE235" i="1"/>
  <c r="AE233" i="1"/>
  <c r="AE231" i="1"/>
  <c r="AE230" i="1"/>
  <c r="AE229" i="1"/>
  <c r="AE228" i="1"/>
  <c r="AE227" i="1"/>
  <c r="AE226" i="1"/>
  <c r="AE225" i="1"/>
  <c r="AE224" i="1"/>
  <c r="AE223" i="1"/>
  <c r="AE222" i="1"/>
  <c r="AE221" i="1"/>
  <c r="AE220" i="1"/>
  <c r="AE219" i="1"/>
  <c r="AE218" i="1"/>
  <c r="AE217" i="1"/>
  <c r="AE214" i="1"/>
  <c r="AE212" i="1"/>
  <c r="AE209" i="1"/>
  <c r="AE207" i="1"/>
  <c r="AE205" i="1"/>
  <c r="AE200" i="1"/>
  <c r="AE199" i="1"/>
  <c r="AE198" i="1"/>
  <c r="AE197" i="1"/>
  <c r="AE196" i="1"/>
  <c r="AE195" i="1"/>
  <c r="AE194" i="1"/>
  <c r="AE193" i="1"/>
  <c r="AE192" i="1"/>
  <c r="AE191" i="1"/>
  <c r="AE190" i="1"/>
  <c r="AE185" i="1"/>
  <c r="AE182" i="1"/>
  <c r="AE181" i="1"/>
  <c r="AE180" i="1"/>
  <c r="AE179" i="1"/>
  <c r="AE170" i="1"/>
  <c r="AE165" i="1"/>
  <c r="AE163" i="1"/>
  <c r="AE162" i="1"/>
  <c r="AE161" i="1"/>
  <c r="AE160" i="1"/>
  <c r="AE159" i="1"/>
  <c r="AE158" i="1"/>
  <c r="AE157" i="1"/>
  <c r="AE156" i="1"/>
  <c r="AE155" i="1"/>
  <c r="AE154" i="1"/>
  <c r="AE153" i="1"/>
  <c r="AE152" i="1"/>
  <c r="AE151" i="1"/>
  <c r="AE150" i="1"/>
  <c r="AE143" i="1"/>
  <c r="AE139" i="1"/>
  <c r="AE136" i="1"/>
  <c r="AE135" i="1"/>
  <c r="AE134" i="1"/>
  <c r="AE133" i="1"/>
  <c r="AE132" i="1"/>
  <c r="AE130" i="1"/>
  <c r="AE129" i="1"/>
  <c r="AE127" i="1"/>
  <c r="AE126" i="1"/>
  <c r="AE125" i="1"/>
  <c r="AE124" i="1"/>
  <c r="AE119" i="1"/>
  <c r="AE117" i="1"/>
  <c r="AE115" i="1"/>
  <c r="AE114" i="1"/>
  <c r="AE112" i="1"/>
  <c r="AE111" i="1"/>
  <c r="AE109" i="1"/>
  <c r="AE108" i="1"/>
  <c r="AE107" i="1"/>
  <c r="AE105" i="1"/>
  <c r="AE103" i="1"/>
  <c r="AE102" i="1"/>
  <c r="AE100" i="1"/>
  <c r="AE98" i="1"/>
  <c r="AE97" i="1"/>
  <c r="AE95" i="1"/>
  <c r="AE94" i="1"/>
  <c r="AE91" i="1"/>
  <c r="AE89" i="1"/>
  <c r="AE78" i="1"/>
  <c r="AE87" i="1"/>
  <c r="AE86" i="1"/>
  <c r="AE84" i="1"/>
  <c r="AE83" i="1"/>
  <c r="AE82" i="1"/>
  <c r="AE80" i="1"/>
  <c r="AE77" i="1"/>
  <c r="AE75" i="1"/>
  <c r="AE74" i="1"/>
  <c r="AE71" i="1"/>
  <c r="AE68" i="1"/>
  <c r="AE66" i="1"/>
  <c r="AE64" i="1"/>
  <c r="AE63" i="1"/>
  <c r="AE62" i="1"/>
  <c r="AE61" i="1"/>
  <c r="AE59" i="1"/>
  <c r="AE57" i="1"/>
  <c r="AE56" i="1"/>
  <c r="AE54" i="1"/>
  <c r="AE53" i="1"/>
  <c r="AE51" i="1"/>
  <c r="AE49" i="1"/>
  <c r="AE48" i="1"/>
  <c r="AE47" i="1"/>
  <c r="AE46" i="1"/>
  <c r="AE45" i="1"/>
  <c r="AE44" i="1"/>
  <c r="AE41" i="1"/>
  <c r="AE40" i="1"/>
  <c r="AE39" i="1"/>
  <c r="AE38" i="1"/>
  <c r="AE36" i="1"/>
  <c r="AE33" i="1"/>
  <c r="AE32" i="1"/>
  <c r="AE31" i="1"/>
  <c r="AE30" i="1"/>
  <c r="AE29" i="1"/>
  <c r="AE27" i="1"/>
  <c r="AE26" i="1"/>
  <c r="AE25" i="1"/>
  <c r="AE24" i="1"/>
  <c r="AE23" i="1"/>
  <c r="AE22" i="1"/>
  <c r="AE15" i="1"/>
  <c r="AE14" i="1"/>
  <c r="AE12" i="1"/>
  <c r="AE10" i="1"/>
  <c r="AE8" i="1"/>
</calcChain>
</file>

<file path=xl/sharedStrings.xml><?xml version="1.0" encoding="utf-8"?>
<sst xmlns="http://schemas.openxmlformats.org/spreadsheetml/2006/main" count="7428" uniqueCount="795">
  <si>
    <t>46171</t>
  </si>
  <si>
    <t>TÍTULO</t>
  </si>
  <si>
    <t>NOMBRE CORTO</t>
  </si>
  <si>
    <t>DESCRIPCIÓN</t>
  </si>
  <si>
    <t>Gastos por concepto de viáticos y representación</t>
  </si>
  <si>
    <t>LTAIPG26F1_IX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</si>
  <si>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</si>
  <si>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</si>
  <si>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</si>
  <si>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</si>
  <si>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</si>
  <si>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</si>
  <si>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</si>
  <si>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</si>
  <si>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</si>
  <si>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</si>
  <si>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</si>
  <si>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386037</t>
  </si>
  <si>
    <t>386060</t>
  </si>
  <si>
    <t>386061</t>
  </si>
  <si>
    <t>570624</t>
  </si>
  <si>
    <t>386056</t>
  </si>
  <si>
    <t>386044</t>
  </si>
  <si>
    <t>386045</t>
  </si>
  <si>
    <t>386062</t>
  </si>
  <si>
    <t>386034</t>
  </si>
  <si>
    <t>386035</t>
  </si>
  <si>
    <t>386036</t>
  </si>
  <si>
    <t>570625</t>
  </si>
  <si>
    <t>386059</t>
  </si>
  <si>
    <t>386041</t>
  </si>
  <si>
    <t>386066</t>
  </si>
  <si>
    <t>386047</t>
  </si>
  <si>
    <t>386051</t>
  </si>
  <si>
    <t>386042</t>
  </si>
  <si>
    <t>386043</t>
  </si>
  <si>
    <t>386063</t>
  </si>
  <si>
    <t>386038</t>
  </si>
  <si>
    <t>386039</t>
  </si>
  <si>
    <t>386040</t>
  </si>
  <si>
    <t>386046</t>
  </si>
  <si>
    <t>386049</t>
  </si>
  <si>
    <t>386050</t>
  </si>
  <si>
    <t>386053</t>
  </si>
  <si>
    <t>536113</t>
  </si>
  <si>
    <t>536147</t>
  </si>
  <si>
    <t>386064</t>
  </si>
  <si>
    <t>386052</t>
  </si>
  <si>
    <t>386054</t>
  </si>
  <si>
    <t>386065</t>
  </si>
  <si>
    <t>386058</t>
  </si>
  <si>
    <t>386033</t>
  </si>
  <si>
    <t>386057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</si>
  <si>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</si>
  <si>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</si>
  <si>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</si>
  <si>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</si>
  <si>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</si>
  <si>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</si>
  <si>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</si>
  <si>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</si>
  <si>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</si>
  <si>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</si>
  <si>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</si>
  <si>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</si>
  <si>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</si>
  <si>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</si>
  <si>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</si>
  <si>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</si>
  <si>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</si>
  <si>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</si>
  <si>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</si>
  <si>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</si>
  <si>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</si>
  <si>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</si>
  <si>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</si>
  <si>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</si>
  <si>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</si>
  <si>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</si>
  <si>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</si>
  <si>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Tabla_386053</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</si>
  <si>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</si>
  <si>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</si>
  <si>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</si>
  <si>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</si>
  <si>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Tabla_386054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</si>
  <si>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</si>
  <si>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</si>
  <si>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</si>
  <si>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</si>
  <si>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</si>
  <si>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</si>
  <si>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</si>
  <si>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</si>
  <si>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</si>
  <si>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</si>
  <si>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</si>
  <si>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</si>
  <si>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</si>
  <si>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</si>
  <si>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</si>
  <si>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</si>
  <si>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</si>
  <si>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</si>
  <si>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</si>
  <si>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</si>
  <si>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</si>
  <si>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50012</t>
  </si>
  <si>
    <t>50013</t>
  </si>
  <si>
    <t>50014</t>
  </si>
  <si>
    <t>ID</t>
  </si>
  <si>
    <t>Clave de la partida de cada uno de los conceptos correspondientes</t>
  </si>
  <si>
    <t>Denominación de la partida de cada uno de los conceptos correspondientes</t>
  </si>
  <si>
    <t>Importe ejercido erogado por concepto de gastos de viáticos o gastos de representación</t>
  </si>
  <si>
    <t>50017</t>
  </si>
  <si>
    <t>Hipervínculo a las facturas o comprobantes</t>
  </si>
  <si>
    <t>Directivo</t>
  </si>
  <si>
    <t>Titular de órgano desconcentrado</t>
  </si>
  <si>
    <t>Titular</t>
  </si>
  <si>
    <t>JER San Francisco del Rincón</t>
  </si>
  <si>
    <t>Lucia Ariadna</t>
  </si>
  <si>
    <t>Acosta</t>
  </si>
  <si>
    <t>Fajardo</t>
  </si>
  <si>
    <t>Asistencia a oficinas centrales del Instituto para la presentación del libro "Límites a la libertad de expresión de los servidores públicos" y actividades diversas  en  CA, UTJCE, DDISPE, UTSIT</t>
  </si>
  <si>
    <t>México</t>
  </si>
  <si>
    <t>Guanajuato</t>
  </si>
  <si>
    <t>San Francisco del Rincón</t>
  </si>
  <si>
    <t>https://api.ieeg.mx/repoinfo/Uploads/lineamientos-generales-racionalidad-austeridad-disciplina-presupuestal-ieeg-2025.pdf</t>
  </si>
  <si>
    <t>Coordinación Administrativa</t>
  </si>
  <si>
    <t>Ejecutivo</t>
  </si>
  <si>
    <t>Secretaria de órgano desconcentrado</t>
  </si>
  <si>
    <t>Secretaria</t>
  </si>
  <si>
    <t>JER Dolores Hidalgo C.I.N.</t>
  </si>
  <si>
    <t xml:space="preserve">Anabel </t>
  </si>
  <si>
    <t>Luna</t>
  </si>
  <si>
    <t>Aguilar</t>
  </si>
  <si>
    <t>Entrega de documentación en oficinas centrales del Instituto, facilitador en el foro de diálogo en el Instituto casas de San Miguel Allende</t>
  </si>
  <si>
    <t>Dolores Hidalgo C.I.N.</t>
  </si>
  <si>
    <t>Guanajuato, San Miguel Allende</t>
  </si>
  <si>
    <t>Asesor de consejero electoral</t>
  </si>
  <si>
    <t>Asesor</t>
  </si>
  <si>
    <t>Consejo General</t>
  </si>
  <si>
    <t>Maurilio Marcos</t>
  </si>
  <si>
    <t xml:space="preserve">Servín </t>
  </si>
  <si>
    <t>Pérez</t>
  </si>
  <si>
    <t>Traslado de consejero de las instalaciones del IEEG al aeropuerto internacional del bajío y pago de estacionamiento para asistencia al evento "Intercambio de ideas, de cara a las elecciones judiciales 2025"</t>
  </si>
  <si>
    <t>Silao</t>
  </si>
  <si>
    <t>Consejero electoral</t>
  </si>
  <si>
    <t>Consejero</t>
  </si>
  <si>
    <t>Gustavo</t>
  </si>
  <si>
    <t>Hernández</t>
  </si>
  <si>
    <t>Martínez</t>
  </si>
  <si>
    <t>Asistencia al " Foro sobre auto adscripción calificada y acciones afirmativas para la población LGBTTTIQ+" organizado por la CIGyND de Jalisco</t>
  </si>
  <si>
    <t>Jalisco</t>
  </si>
  <si>
    <t>Guadalajara</t>
  </si>
  <si>
    <t xml:space="preserve">Asistencia al " Foro con partidos políticos región San Luis de la Paz" </t>
  </si>
  <si>
    <t>Victoria</t>
  </si>
  <si>
    <t>JER Yuriria</t>
  </si>
  <si>
    <t>Anita</t>
  </si>
  <si>
    <t>García</t>
  </si>
  <si>
    <t>Ruíz</t>
  </si>
  <si>
    <t>Traslado de camioneta a agencia Mitsubishi Celaya para servicio mayor y cambio de balatas</t>
  </si>
  <si>
    <t>Yuriria</t>
  </si>
  <si>
    <t>Celaya</t>
  </si>
  <si>
    <t>Traslado a oficinas centrales del Instituto por asistencia a cursos de capacitación y recepción de copias certificadas</t>
  </si>
  <si>
    <t>Secretario de órgano desconcentrado</t>
  </si>
  <si>
    <t>Secretario</t>
  </si>
  <si>
    <t>JER León</t>
  </si>
  <si>
    <t>Federico</t>
  </si>
  <si>
    <t>Herrera</t>
  </si>
  <si>
    <t>Traslado a oficinas centrales del Instituto por asistencia a curso de capacitación, conferencia y entrega de documentación en diversas áreas</t>
  </si>
  <si>
    <t>León</t>
  </si>
  <si>
    <t>Subcoordinadora de educación cívica organización electoral y participación ciudadana</t>
  </si>
  <si>
    <t>Subcoordinadora</t>
  </si>
  <si>
    <t>JER Salamanca</t>
  </si>
  <si>
    <t>María Teresa</t>
  </si>
  <si>
    <t>Ramírez</t>
  </si>
  <si>
    <t>Traslado a Institución educativa para realización de actividad lúdico-democrática con las infancias</t>
  </si>
  <si>
    <t>Salamanca</t>
  </si>
  <si>
    <t>JER Guanajuato</t>
  </si>
  <si>
    <t>Daniel Antonio</t>
  </si>
  <si>
    <t>Rios</t>
  </si>
  <si>
    <t>Gutiérrez</t>
  </si>
  <si>
    <t>Entrega de material en JER León y charla de sociabilización en la división de Derecho Política y Gobierno de la UG</t>
  </si>
  <si>
    <t>JER Celaya</t>
  </si>
  <si>
    <t>Mirta</t>
  </si>
  <si>
    <t>López</t>
  </si>
  <si>
    <t>Zárate</t>
  </si>
  <si>
    <t xml:space="preserve">Traslado a oficinas centrales del Instituto por asistencia a conferencia, reunión con la comisión de quejas y denuncias, grabar capsulas del programa murales de la democracia, y entrega de documentación en diversas áreas; asistencia a institución educativa y ayuntamiento en Celaya </t>
  </si>
  <si>
    <t>JER Pénjamo</t>
  </si>
  <si>
    <t>Juana Ibett</t>
  </si>
  <si>
    <t>Guevara</t>
  </si>
  <si>
    <t>Traslado a oficinas centrales del Instituto por asistencia a seguimiento del plan anual de capacitación, conferencia, entrega de copia certificada y asistencia a museo virtual</t>
  </si>
  <si>
    <t>Pénjamo</t>
  </si>
  <si>
    <t>Operativo</t>
  </si>
  <si>
    <t>Chofer</t>
  </si>
  <si>
    <t>Oscar Adrían</t>
  </si>
  <si>
    <t>Mata</t>
  </si>
  <si>
    <t>Traslado de materia electoral a la JER Celaya, de Silao a las oficinas centrales del Instituto, recoger a personal que llevó vehículo a servicio mayor, traslado de personal de intendencia a bodega Silao</t>
  </si>
  <si>
    <t>Silao, León, Celaya</t>
  </si>
  <si>
    <t>Asistente técnica de organización electoral</t>
  </si>
  <si>
    <t>Asistente</t>
  </si>
  <si>
    <t>Dirección de Organización Electoral</t>
  </si>
  <si>
    <t>Ana María</t>
  </si>
  <si>
    <t>Sánchez</t>
  </si>
  <si>
    <t>Ortega</t>
  </si>
  <si>
    <t>Supervisión de limpieza en bodega Silao</t>
  </si>
  <si>
    <t>Analista Profesional</t>
  </si>
  <si>
    <t>Analista</t>
  </si>
  <si>
    <t>Christian Romeo</t>
  </si>
  <si>
    <t>Silva</t>
  </si>
  <si>
    <t>Traslado de material electoral de la bodega Silao a la bodega del edificio central</t>
  </si>
  <si>
    <t>Actuaria</t>
  </si>
  <si>
    <t>Unidad Técnica Jurídica y de lo Contencioso Electoral</t>
  </si>
  <si>
    <t>Ana Lidia</t>
  </si>
  <si>
    <t>Monreal</t>
  </si>
  <si>
    <t>Méndez</t>
  </si>
  <si>
    <t>Diligencia para notificación y/o citatorio</t>
  </si>
  <si>
    <t>San Miguel de Allende</t>
  </si>
  <si>
    <t>Abel</t>
  </si>
  <si>
    <t>Navarro</t>
  </si>
  <si>
    <t>Traslado de material electoral de la bodega Silao a la bodega del edificio central, entrega de documentos en Ayuntamiento de Dolores Hidalgo</t>
  </si>
  <si>
    <t>Silao, Dolores Hgo.</t>
  </si>
  <si>
    <t>Carlos</t>
  </si>
  <si>
    <t>Galván</t>
  </si>
  <si>
    <t xml:space="preserve">Solicitud de información ayuntamiento Valle de Santiago, traslado de personal para recoger vehículo, traslado de material electoral de bodega Silao a almacen central, entrega de oficio en Instituto de Justicia Administrativa e Instituto de Innovación y ciencia y SATEG </t>
  </si>
  <si>
    <t>Valle de Santiago, Irapuato, Silao, León</t>
  </si>
  <si>
    <t>Intendente</t>
  </si>
  <si>
    <t>Mayra Alejandra</t>
  </si>
  <si>
    <t>Rivera</t>
  </si>
  <si>
    <t>Limpieza de bodega de almacen en Silao</t>
  </si>
  <si>
    <t>Darik Juan Manuel</t>
  </si>
  <si>
    <t>Márquez</t>
  </si>
  <si>
    <t>Alvarez</t>
  </si>
  <si>
    <t>Traslado de material electoral de bodega Silao a bodega central, traslado de vehículo a agencia para servicio, traslado de la Consejera Nora al aeropuerto internacional del bajío</t>
  </si>
  <si>
    <t>Silao, León</t>
  </si>
  <si>
    <t>Auxiliar de mantenimiento</t>
  </si>
  <si>
    <t>Auxiliar</t>
  </si>
  <si>
    <t>Carlos Andres</t>
  </si>
  <si>
    <t>Huerta</t>
  </si>
  <si>
    <t>Díaz</t>
  </si>
  <si>
    <t>Compra de material para atender requisiciones de areas del instituto e instalación de regulador de corriente en JER San Francisco del Rincón</t>
  </si>
  <si>
    <t>León, San Francisco del Rincón</t>
  </si>
  <si>
    <t>Auxiliar de adquisiciones y servicios</t>
  </si>
  <si>
    <t>Mayra Grisel</t>
  </si>
  <si>
    <t>Rangel</t>
  </si>
  <si>
    <t>Guardado</t>
  </si>
  <si>
    <t>Traslado a  taller Green Car para recoger vehículo</t>
  </si>
  <si>
    <t>Irapuato</t>
  </si>
  <si>
    <t>Arturo Salatiel</t>
  </si>
  <si>
    <t>Garcidueñas</t>
  </si>
  <si>
    <t>Traslado de material electoral de bodega Silao a bodega central</t>
  </si>
  <si>
    <t>Coordinador de organización electoral</t>
  </si>
  <si>
    <t>Coordinador</t>
  </si>
  <si>
    <t>Julian</t>
  </si>
  <si>
    <t>Guerrero</t>
  </si>
  <si>
    <t>Juárez</t>
  </si>
  <si>
    <t>Plática de sociabilización en Pénjamo</t>
  </si>
  <si>
    <t>JER Apaseo el Grande</t>
  </si>
  <si>
    <t>Felipe</t>
  </si>
  <si>
    <t>Ayala</t>
  </si>
  <si>
    <t>Olvera</t>
  </si>
  <si>
    <t>Asistencia a conferencia Municipios exclusivos: Impulsando el liderazgo de las mujeres en ayuntamientos y actividades diversas en oficinas centrales del Instituto</t>
  </si>
  <si>
    <t>Apaseo el Grande</t>
  </si>
  <si>
    <t>Asistencia a conferencia Municipios exclusivos: Impulsando el liderazgo de las mujeres en ayuntamientos y traslado a Comonfort</t>
  </si>
  <si>
    <t>Jorge Ulises</t>
  </si>
  <si>
    <t>Avila</t>
  </si>
  <si>
    <t>Morales</t>
  </si>
  <si>
    <t>Traslado de la consejera presidenta a la Universidad Latina de México en Celaya para su participación como ponente</t>
  </si>
  <si>
    <t>Traslado de la consejera presidenta con motivo de su asistencia al foro " Intercambio de ideas: de cara a las elecciones judiciales 2025" en Sonora, traslado de la consejera presidenta al aeropuerto del bajío</t>
  </si>
  <si>
    <t>Auxiliar de almacén</t>
  </si>
  <si>
    <t>Sergio Cipriano</t>
  </si>
  <si>
    <t>Montes</t>
  </si>
  <si>
    <t>Revisión de bienes muebles resguardados en JER Salamanca</t>
  </si>
  <si>
    <t>Consejera presidenta</t>
  </si>
  <si>
    <t>Consejera</t>
  </si>
  <si>
    <t>Brenda</t>
  </si>
  <si>
    <t>Canchola</t>
  </si>
  <si>
    <t>Elizarraraz</t>
  </si>
  <si>
    <t>Participación como ponente de la conferencia: Elecciones judiciales: retos en su implementación, en la Universidad Latina de México en Celaya</t>
  </si>
  <si>
    <t xml:space="preserve">Eduardo Joaquín </t>
  </si>
  <si>
    <t>Del Arco</t>
  </si>
  <si>
    <t>Borja</t>
  </si>
  <si>
    <t>Asistencia al foro con partidos políticos región León</t>
  </si>
  <si>
    <t>Encargado de despacho de subcoordinador dr educación cívica, organización electoral y participación ciudadana</t>
  </si>
  <si>
    <t>Encargado</t>
  </si>
  <si>
    <t>JER San Luis de la Paz</t>
  </si>
  <si>
    <t>Isaac Leonardo</t>
  </si>
  <si>
    <t>Aguirre</t>
  </si>
  <si>
    <t>Estrada</t>
  </si>
  <si>
    <t>Traslado de la JER a la Casa de la Cultura para la entrega de carteles de la actividad "Murales por la democcracia", en virtud de que el vehículo oficial asignado a la junta estaba ocupado</t>
  </si>
  <si>
    <t>San Luis de la Paz</t>
  </si>
  <si>
    <t>Ismael Tadeo</t>
  </si>
  <si>
    <t>González</t>
  </si>
  <si>
    <t>Asistencia a conferencia sobre la creación jurisprudencial del TEPJF en oficinas centrales del Instituto</t>
  </si>
  <si>
    <t>Alfonso</t>
  </si>
  <si>
    <t>Villanueva</t>
  </si>
  <si>
    <t>Asistencia a mesa de trabajo de la comisión de quejas y denuncias en oficinas centrales del Instituto</t>
  </si>
  <si>
    <t>JER Cortazár</t>
  </si>
  <si>
    <t>Carlos Alberto</t>
  </si>
  <si>
    <t>Solis</t>
  </si>
  <si>
    <t>Presentación de libro "La experiencia política de las mujeres en México: testimonios de una batalla constante"</t>
  </si>
  <si>
    <t>Cortazár</t>
  </si>
  <si>
    <t>Acámbaro</t>
  </si>
  <si>
    <t>Víctor Hugo</t>
  </si>
  <si>
    <t>Asistencia a oficinas centrales del Instituto para recolección de materiales de la UTVGRE, asistencia a mesa de trabajo de la comisión de quejas y denuncias y actualización de manuales de la unidad técnica para la sustanciación de procedimientos sancionadores</t>
  </si>
  <si>
    <t>JER Acámbaro</t>
  </si>
  <si>
    <t>Jorge Luis</t>
  </si>
  <si>
    <t>Altamirano</t>
  </si>
  <si>
    <t>Asistencia a mesa de trabajo de la comisión de quejas y denuncias y conferencia "creación jurisprudencial del TEPJF", en oficinas centrales del Instituto</t>
  </si>
  <si>
    <t>Entrega de documentación en oficinas centrales del Instituto, recepción de dípticos en UTVGRE y material en DCPE del programa Murales</t>
  </si>
  <si>
    <t>Subcoordinador de educación cívica organización electoral y participación ciudadana</t>
  </si>
  <si>
    <t>Subcoordinador</t>
  </si>
  <si>
    <t>Juan Francisco</t>
  </si>
  <si>
    <t>Villalpando</t>
  </si>
  <si>
    <t>Leyva</t>
  </si>
  <si>
    <t>Traslado de vehículo para su verificación en la ciudad de León</t>
  </si>
  <si>
    <t>Actuario</t>
  </si>
  <si>
    <t>Juan Manuel</t>
  </si>
  <si>
    <t>Mares</t>
  </si>
  <si>
    <t>Flores</t>
  </si>
  <si>
    <t>Irapuato, León</t>
  </si>
  <si>
    <t>Ingeniero</t>
  </si>
  <si>
    <t>Unidad Técnica de Sistemas de Información y Telecomunicaciones</t>
  </si>
  <si>
    <t xml:space="preserve">José Cristian </t>
  </si>
  <si>
    <t>Campos</t>
  </si>
  <si>
    <t>Barrientos</t>
  </si>
  <si>
    <t>Apoyo técnico en la presentación del museo virtual en Pénjamo y Dolores Hgo.</t>
  </si>
  <si>
    <t>Pénjamo, Dolores Hgo.</t>
  </si>
  <si>
    <t>Coordinadora de responsabilidades administrativas</t>
  </si>
  <si>
    <t>Coordinadora</t>
  </si>
  <si>
    <t>Órgano de Control interno</t>
  </si>
  <si>
    <t>Cecilia</t>
  </si>
  <si>
    <t>Rosales</t>
  </si>
  <si>
    <t>Tafoya</t>
  </si>
  <si>
    <t>Notificación de documentos de expedientes de verificación de la evolución patrimonial de las personas servidoras públicas del Instituto, así como la revisión del buzón físico de quejas y denuncias</t>
  </si>
  <si>
    <t>Dolores, Hgo., San Luis de la Paz, San Miguel de Allende, Acámbaro, León</t>
  </si>
  <si>
    <t>Acámbaro, León</t>
  </si>
  <si>
    <t>Auxiliar administrativa</t>
  </si>
  <si>
    <t>Iris Andrea</t>
  </si>
  <si>
    <t>Mendoza</t>
  </si>
  <si>
    <t>Bojorquez</t>
  </si>
  <si>
    <t>Notificación de documentos de expedientes de procedimientos de responsabilidad administrativa</t>
  </si>
  <si>
    <t>Notificación de documentos de expedientes de verificación de la evolución patrimonial de las personas servidoras públicas del Instituto</t>
  </si>
  <si>
    <t>Irapuato, Guanajuato</t>
  </si>
  <si>
    <t>Celaya, Cortazár</t>
  </si>
  <si>
    <t>JER Valle de Santiago</t>
  </si>
  <si>
    <t>Remmy</t>
  </si>
  <si>
    <t>Renovato</t>
  </si>
  <si>
    <t>Entrega de copias certificadas de oficialia electoral, talones de cheque, comprobación de gastos, asistencia a mesa de trabajo de la comisión de quejas y denuncias y grabación especial de sensibilización en contra de la violencia política en razón de género</t>
  </si>
  <si>
    <t>Valle de Santiago</t>
  </si>
  <si>
    <t>Coordinadora de prevención e investigación del órgano interno de control</t>
  </si>
  <si>
    <t>Siboney</t>
  </si>
  <si>
    <t xml:space="preserve">Ortega </t>
  </si>
  <si>
    <t>Aviña</t>
  </si>
  <si>
    <t>Realizar diligencias relacionadas con los buzones de quejas y denuncias ubicados en las JER de Celaya, Salamanca e Irapuato</t>
  </si>
  <si>
    <t>Celaya, Salamanca, Irapuato</t>
  </si>
  <si>
    <t>Marcos</t>
  </si>
  <si>
    <t>Jaramillo</t>
  </si>
  <si>
    <t>Vega</t>
  </si>
  <si>
    <t>San Felipe, San Miguel de Allende, Irapuato</t>
  </si>
  <si>
    <t>León, Salvatierra, San Felipe</t>
  </si>
  <si>
    <t>Encargado de despacho</t>
  </si>
  <si>
    <t>Ignacio</t>
  </si>
  <si>
    <t>Duarte</t>
  </si>
  <si>
    <t>Escalera</t>
  </si>
  <si>
    <t>Participación en diálogo abierto con integrantes de las juntas ejecutivas regionales y de la comisión de órganos regionales, distritales y municipales</t>
  </si>
  <si>
    <t>Celaya, San Miguel Allende</t>
  </si>
  <si>
    <t>Asistencia a oficinas centrales del Instituto para entrega de diversos trámites administrativos y recepción de insumos en almacen</t>
  </si>
  <si>
    <t>Asistencia a oficinas centrales del Instituto para entrega de archivo, asistencia a mesa de trabajo de la comisión de quejas y denuncias y apoyar al CETIS de Jaral del Progreso en su elección escolar</t>
  </si>
  <si>
    <t>Guanajuato, Jaral del Progreso</t>
  </si>
  <si>
    <t>Laura Lizbeth</t>
  </si>
  <si>
    <t>Villalobos</t>
  </si>
  <si>
    <t>Asistencia a oficinas centrales del Instituto para participación en mesa de trabajo de la comisión de quejas y denuncias</t>
  </si>
  <si>
    <t>Guanajuato, San Luis de la Paz</t>
  </si>
  <si>
    <t>Asistencia a mesa de trabajo de la comisicón de quejas y denuncias, impartir plática "Luz en los andadores" y plática para meta colectiva 1 DECEYEC-1</t>
  </si>
  <si>
    <t>Participación en el foro de diálogo democracia y redes sociales en León, asistencia a oficinas centrales del Instituto para entrega de documentación, recepción de materiales e insumos</t>
  </si>
  <si>
    <t>León, Guanajuato</t>
  </si>
  <si>
    <t>Asistencia a oficinas centrales del Instituto para entrega de documentación y asistencia a instituciones educativas de Romita para difución de actividades de cultura política y electoral</t>
  </si>
  <si>
    <t>Guanajuato, Romita</t>
  </si>
  <si>
    <t>Analista profesional</t>
  </si>
  <si>
    <t>Entrega de material electoral a la JER Celaya</t>
  </si>
  <si>
    <t>Gisela</t>
  </si>
  <si>
    <t>Franco</t>
  </si>
  <si>
    <t>Silao, Irapuato</t>
  </si>
  <si>
    <t>José Roberto</t>
  </si>
  <si>
    <t>Serrano</t>
  </si>
  <si>
    <t>Guerra</t>
  </si>
  <si>
    <t>Entrega de bodega 5 y 6 de parque Hybrib Park Silao</t>
  </si>
  <si>
    <t>Traslado por compra de material eléctrico y recepción de documentos en telmex</t>
  </si>
  <si>
    <t xml:space="preserve">Garcidueñas </t>
  </si>
  <si>
    <t>Traslado de personal a bodega Silao, traslado de personal a Villagrán, solicitud de información en ayuntamiento de Valle de Santiago</t>
  </si>
  <si>
    <t>Silao, Villagrán, Valle de Santiago</t>
  </si>
  <si>
    <t>Traslado por solicitud de información en ayuntamiento Valle de Santiago</t>
  </si>
  <si>
    <t>Recoger a persona de IEEG en agencia de vehículos, entrega de oficio en Instituto de innovación en puerto interior</t>
  </si>
  <si>
    <t>León, Silao</t>
  </si>
  <si>
    <t>Traslado de materia electoral a bodega Silao, reacomodo de material electoral bodega Silao, solicitud de información en ayuntamiento de Salvatierra, entrega de oficio en contraloria Celaya</t>
  </si>
  <si>
    <t>Silao, Salvatierra, Celaya</t>
  </si>
  <si>
    <t>Entrega de oficio en contraloria Celaya</t>
  </si>
  <si>
    <t>Traslado de vehículo a agencia para su mantenimento, recoger paquete en almacen Silao, solicitud de información en ayuntamiento de Dolore Hgo.</t>
  </si>
  <si>
    <t>León, Dolores Hgo.</t>
  </si>
  <si>
    <t>Entrega de oficio en la Coordinación de la unidad de defensoria administrativa del servidor público</t>
  </si>
  <si>
    <t>Marquez</t>
  </si>
  <si>
    <t>Traslado de personal a televisora TV4, traslado de participantes de la obra "La experiencia política de las mujeres en México", en la UG Yuriria</t>
  </si>
  <si>
    <t>León, Yuriria</t>
  </si>
  <si>
    <t>Traslado de participantes de la obra "La experiencia política de las mujeres en México", en la UG Yuriria</t>
  </si>
  <si>
    <t>Asistencia a pláticas de sociabilización en Celaya y Cortazár</t>
  </si>
  <si>
    <t>Celso</t>
  </si>
  <si>
    <t>Plática de sociabilización meta colectiva del DESPEN-4</t>
  </si>
  <si>
    <t>Facilitador de la plática de sociabilización</t>
  </si>
  <si>
    <t>Consejera electoral</t>
  </si>
  <si>
    <t xml:space="preserve">Nora Maricela </t>
  </si>
  <si>
    <t>Huitrón</t>
  </si>
  <si>
    <t>Asistencia al "Intercambio de ideas, de cara a las elecciones judiciales 2025"</t>
  </si>
  <si>
    <t>Sonora</t>
  </si>
  <si>
    <t>Hermosillo</t>
  </si>
  <si>
    <t>Blanca Marcela</t>
  </si>
  <si>
    <t>Aboytes</t>
  </si>
  <si>
    <t>Traslado, asistencia y participación en las mesas de trabajo del "Intercambio de ideas, de cara a las elecciones judiciales 2025"</t>
  </si>
  <si>
    <t>Asistencia al " Foro Intercambio de ideas: de cara a las elecciones judiciales 2025"</t>
  </si>
  <si>
    <t>Luis Gabriel</t>
  </si>
  <si>
    <t>Mota</t>
  </si>
  <si>
    <t>Asistencia al evento "Intercambio de ideas, de cara a las elecciones judiciales 2025"</t>
  </si>
  <si>
    <t>Traslado, asistencia y participación en las mesas de trabajo del evento "Intercambio de ideas, de cara a las elecciones judiciales 2025"</t>
  </si>
  <si>
    <t>Presidencia de Consejo</t>
  </si>
  <si>
    <t>Asistencia al foro " Intercambio de ideas: de cara a las elecciones judiciales 2025"</t>
  </si>
  <si>
    <t>Pláticas de sociabilización meta colectiva del DESPEN-4</t>
  </si>
  <si>
    <t>Pláticas de sociabilización meta colectiva del DESPEN-5</t>
  </si>
  <si>
    <t>Técnica de prerrogativas y partidos políticos</t>
  </si>
  <si>
    <t>Técnica</t>
  </si>
  <si>
    <t>Secretaria ejecutiva</t>
  </si>
  <si>
    <t>Kenia Melissa</t>
  </si>
  <si>
    <t>Sosa</t>
  </si>
  <si>
    <t>Foro con partidos políticos tema "La participación de la juventud en los partidos políticos : formas de acceso a las dirigencias y candidaturas"</t>
  </si>
  <si>
    <t>Dolores Hgo.</t>
  </si>
  <si>
    <t>Técnico de sistemas de información y telecomunicaciones</t>
  </si>
  <si>
    <t>Técnico</t>
  </si>
  <si>
    <t>Jaime</t>
  </si>
  <si>
    <t xml:space="preserve">Torres </t>
  </si>
  <si>
    <t>Instalación de equipos informáticos para llevar acabo el recorrido del museo virtual de los 30 años del Instituto</t>
  </si>
  <si>
    <t>Moroleón</t>
  </si>
  <si>
    <t>Asistencia al "14a Conferencia Nacional de Procuradoras y Procuradores de Protección de Niñas, Niños y Adolescentes"</t>
  </si>
  <si>
    <t>Zacatecas</t>
  </si>
  <si>
    <t xml:space="preserve">Aboytes </t>
  </si>
  <si>
    <t>Traslado, asistencia y participación en el foro con partidos políticos: formas de acceso a las dirigencias y candidaturas</t>
  </si>
  <si>
    <t>San Felipe, Irapuato</t>
  </si>
  <si>
    <t>Asistencia y participación en la entrevista programada en el espacio informativo "Circulo informativo"</t>
  </si>
  <si>
    <t>León, San Miguel de Allende, Irapuato</t>
  </si>
  <si>
    <t>Apoyo en el traslado de consejera presidenta a la conferencia magistral " El ABC de la elección del poder judicial de la federación 2024-2025"</t>
  </si>
  <si>
    <t>Asistir a la conferencia magistral " El ABC de la elección del poder judicial de la federación 2024-2025"</t>
  </si>
  <si>
    <t>Indira</t>
  </si>
  <si>
    <t>Rodríguez</t>
  </si>
  <si>
    <t xml:space="preserve">Traslado para atender cita en las oficinas del SAT para tratar temas institucionales </t>
  </si>
  <si>
    <t>Titular de la coordinación de comunicación y difusión</t>
  </si>
  <si>
    <t>Coordinación de Comunicación y Difusión</t>
  </si>
  <si>
    <t>Yessica Janet</t>
  </si>
  <si>
    <t>Gómez</t>
  </si>
  <si>
    <t>Cobertura en presentación del libro " Las Mujeres en la Política" y cobertura de entrevistas con medios de comunicación</t>
  </si>
  <si>
    <t>Participación en el evento "Encuentro de autoridades indígenas y autoridades electorales"</t>
  </si>
  <si>
    <t>Oaxaca</t>
  </si>
  <si>
    <t>Oaxaca de Juárez</t>
  </si>
  <si>
    <t xml:space="preserve">Gustavo </t>
  </si>
  <si>
    <t>Asistencia y participación en el encuentro de autoridades indígenas y autoridades electorales</t>
  </si>
  <si>
    <t>Traslado de bienes muebles de bodega Silao a Bodega Guanajuato</t>
  </si>
  <si>
    <t>Traslado, asistencia y participación en las mesas de trabajo del encuentro de autoridades indígenas y autoridades electorales</t>
  </si>
  <si>
    <t>Secretaria Particular</t>
  </si>
  <si>
    <t>María José</t>
  </si>
  <si>
    <t>Morán</t>
  </si>
  <si>
    <t>Asistencia a la conferencia magistral "El ABC de la elección del poder judicial de la federación 2025"</t>
  </si>
  <si>
    <t>Asistente técnica de educación civíca</t>
  </si>
  <si>
    <t>Dirección de Cultura Política y Electoral</t>
  </si>
  <si>
    <t>Aranza Lorena</t>
  </si>
  <si>
    <t>Zavala</t>
  </si>
  <si>
    <t>Atención personalizada al público visitante en el stand del IEEG en la feria nacional del libro de León (FENA L2025)</t>
  </si>
  <si>
    <t>Eleazar</t>
  </si>
  <si>
    <t>Villafaña</t>
  </si>
  <si>
    <t>Asistencia a reunión con personal de la JER San Miguel de Allende para presentación de libro "La experiencia política de las mujeres en México: testimonios de una batalla constante"</t>
  </si>
  <si>
    <t>Encargada de despacho como secretaria de órgano desconcentrado</t>
  </si>
  <si>
    <t>Encargada</t>
  </si>
  <si>
    <t>JER San Miguel de Allende</t>
  </si>
  <si>
    <t>Viviana Cristel</t>
  </si>
  <si>
    <t>Meza</t>
  </si>
  <si>
    <t>Asistencia a la Sesión extraordinaria del 02 consejo distrital del proceso electoral extraordinario 2024-2025</t>
  </si>
  <si>
    <t>Asistencia a oficinas centrales del Instituto a reunión de la comisión de quejas y denuncias, entrega de archivo, encuentro de juventudes embajadoras y entrega de oficio en Celaya</t>
  </si>
  <si>
    <t>Guanajuato, Celaya</t>
  </si>
  <si>
    <t>Traslado a oficinas centrales del Instituto para recepción de insumos</t>
  </si>
  <si>
    <t>María Concepción Esther</t>
  </si>
  <si>
    <t>Aboites</t>
  </si>
  <si>
    <t>Sámamo</t>
  </si>
  <si>
    <t>Asistencia y participación a reunión de trabajo de la Comisión temporal de grupos de atención prioritaria en JER Salamanca</t>
  </si>
  <si>
    <t xml:space="preserve">García </t>
  </si>
  <si>
    <t>Participación en la presentación editorial de la obra "Odio público. Uso y abuso del discurso intolerante en el marco de la feria nacional del libro de León</t>
  </si>
  <si>
    <t>Entrega de solicitudes de información en sistema municipal de agua potable, secretaria de ayuntamiento y regidurias en Valle de Santiago</t>
  </si>
  <si>
    <t>Traslado para compra de cajas de te y cambio de cheque en institución bancaria</t>
  </si>
  <si>
    <t>Jefa de normatividad de la subdirección jurídica</t>
  </si>
  <si>
    <t>Jefa</t>
  </si>
  <si>
    <t>Carolina</t>
  </si>
  <si>
    <t>Gasca</t>
  </si>
  <si>
    <t>Arriaga</t>
  </si>
  <si>
    <t xml:space="preserve">Salida para realizar diligencia en las instalaciones de la Fiscalía General del Estado </t>
  </si>
  <si>
    <t>León, Irapuato</t>
  </si>
  <si>
    <t>Salvatierra</t>
  </si>
  <si>
    <t>Traslado de material de bodega Silao a bodega IEEG</t>
  </si>
  <si>
    <t>Entrega de solicitudes de información en sistema municipal de agua potable, secretaria de ayuntamiento y regidurias en Valle de Santiago, traslado de bienes mueble de bodega Silao a bodega IEEG</t>
  </si>
  <si>
    <t>Valle de Santiago, Silao</t>
  </si>
  <si>
    <t>Traslado de tracto D-125 para mantenimiento preventivo en agencia John Deere</t>
  </si>
  <si>
    <t xml:space="preserve">Entrega de oficio en agua potable y alcantarillado, regidurias, comité de adquisiciones, comunicación social y ayuntamiento en Valle de Santiago, traslado de bienes de bodega Silao a bodega IEEG, </t>
  </si>
  <si>
    <t>Salome</t>
  </si>
  <si>
    <t>Entrega de oficios de solicitud de información en SAT y Sistema de agua potable y alcantarillado de San Francisco del Rincón, entrega de oficio en poder judicial, traslado de bienes de bodega Silao a bodega IEEG</t>
  </si>
  <si>
    <t>Silao, León, San Francisco del Rincón</t>
  </si>
  <si>
    <t>Silao,Irapuato</t>
  </si>
  <si>
    <t>Irapuato, Valle de Santiago</t>
  </si>
  <si>
    <t>Especialista en audio y video</t>
  </si>
  <si>
    <t>Especialista</t>
  </si>
  <si>
    <t>Guillermo David</t>
  </si>
  <si>
    <t>Cobertura en presentación del libro " La experiencia política de las mujeres en México. Testimonios de una batalla constante"</t>
  </si>
  <si>
    <t>Yuriria, San José Iturbide</t>
  </si>
  <si>
    <t>Traslado a oficinas centrales del Instituto para entrega de documentación en diversas áreas y difusión de convocatoria debate juvenil 2025</t>
  </si>
  <si>
    <t>Traslado a oficinas centrales del Instituto para entrega de documentación en diversas áreas y difusión de convocatoria debate juvenil 2026</t>
  </si>
  <si>
    <t>Coordinadora de participación ciudadana</t>
  </si>
  <si>
    <t>Mayra Ivette</t>
  </si>
  <si>
    <t>Quiroga</t>
  </si>
  <si>
    <t>Lomas</t>
  </si>
  <si>
    <t xml:space="preserve">Participación en la verbena cultural programa "caravana pinta con valores" </t>
  </si>
  <si>
    <t>Encargado de despacho de la dirección de organización electoral</t>
  </si>
  <si>
    <t>Desarrollo de la actividad diálogo abierto con integrantes de las juntas ejecutivas regionales y de la comisión de órganos regionales, distritales y municipales</t>
  </si>
  <si>
    <t>JER Irapuato</t>
  </si>
  <si>
    <t>Estela Josefina</t>
  </si>
  <si>
    <t>Asistencia a sesión ordinaria del consejo distrital 15 del INE</t>
  </si>
  <si>
    <t>Diálogogo abierto con integrantes de las JERS Pénjamo, Irapuato y comisión de órganos regionales, distritales y municipales</t>
  </si>
  <si>
    <t>Pénjamo, Irapuato</t>
  </si>
  <si>
    <t>Técnica profesional</t>
  </si>
  <si>
    <t>Diana Alejandra</t>
  </si>
  <si>
    <t xml:space="preserve">Espinoza </t>
  </si>
  <si>
    <t>Elias</t>
  </si>
  <si>
    <t>Coordinador Administrativo</t>
  </si>
  <si>
    <t>Ozcar Pedro</t>
  </si>
  <si>
    <t>Narváez</t>
  </si>
  <si>
    <t>Juáres</t>
  </si>
  <si>
    <t>Recarga de tarjetas TAG de prepago de casetas de choferes del Instituto</t>
  </si>
  <si>
    <t xml:space="preserve">Recarga de tarjeta TAG de prepago de casetas </t>
  </si>
  <si>
    <t>Traslado a oficinas centrales del Instituto para el desarrollo de diversas actividades</t>
  </si>
  <si>
    <t>Asistente de consejero electoral</t>
  </si>
  <si>
    <t>Eduardo Daniel</t>
  </si>
  <si>
    <t>Vargas</t>
  </si>
  <si>
    <t>Becerra</t>
  </si>
  <si>
    <t>Asistir a la observación de la elección del poder judicial, en el estado de Durango</t>
  </si>
  <si>
    <t>Durango</t>
  </si>
  <si>
    <t>Asistir a la observación de la elección del poder judicial, en el estado de Veracrúz</t>
  </si>
  <si>
    <t>Veracrúz</t>
  </si>
  <si>
    <t>Xalapa</t>
  </si>
  <si>
    <t>Visita y reunión de trabajo con las JERS de Pénjamo e Irapuato</t>
  </si>
  <si>
    <t>Salvador Manuel</t>
  </si>
  <si>
    <t>Parra</t>
  </si>
  <si>
    <t>Traslado y apoyo de consejera en reunión de trabajo con personal de las JERS Pénjamo, Irapuato</t>
  </si>
  <si>
    <t>Edwin Miguel</t>
  </si>
  <si>
    <t>Ramos</t>
  </si>
  <si>
    <t>Cornejo</t>
  </si>
  <si>
    <t>Encargado de despacho de secretaria de órgano desconcentrado</t>
  </si>
  <si>
    <t>Luis Esteban</t>
  </si>
  <si>
    <t>Recepción de insumos y entrega de documentación administrativa en diversas áreas del Instituto</t>
  </si>
  <si>
    <t>Traslado al centro de estudios Cortazár para la difusión de programas de educación cívica, debate juvenil y aprendiendo con valores</t>
  </si>
  <si>
    <t>Traslado a la ciudad de San José de Iturbide a conferencia "La experiencia política de las mujeres en México, testimonios de una batalla constante"</t>
  </si>
  <si>
    <t>San José de Iturbide</t>
  </si>
  <si>
    <t>Traslado de bienes muebles resguardados de manera temporal en la JER Salamanca a la nueva bodega  de IEEG</t>
  </si>
  <si>
    <t>Asistencia y participación en la reunión diálogo abierto con la JER León y la comisión de órganos regionales, distritales y municipales</t>
  </si>
  <si>
    <t>Traslado a la ciudad de Irapuato para realizar los trámites para la liberación del vehículo KIA, placas GUW-412-F</t>
  </si>
  <si>
    <t>Entrega de oficio de respuesta al Poder Judicial del Estado de Guanajuato, entrega de documentación en clinica del ISSSTE, traslado de mobiliario JER Cortazár</t>
  </si>
  <si>
    <t>San Miguel de Allende, Cortazár</t>
  </si>
  <si>
    <t>Liberación de pensión de vehículo KIA placas GUW412F</t>
  </si>
  <si>
    <t>Entrega de oficio en Poder Judicial del Estado de Guanajuato, Traslado de mobiliario de la JER Cortazár a bodega IEEG</t>
  </si>
  <si>
    <t>Traslado a tránsito municipal en Irapuato para liberación de vehículo, traslado de mobiliario de JER Cortazár a bodega IEEG, entrega de oficios comités PAN, PT, PVEM Y MC</t>
  </si>
  <si>
    <t>Irapuato, Cortazár, León</t>
  </si>
  <si>
    <t>Entrega de oficio ayuntamiento de Irapuato, entrega de informe en puerto interior, traslado de bienes muebles JER Cortazár, requerimiento de información en DIF Valle de Santiago</t>
  </si>
  <si>
    <t>Irapuato, Silao, Cortazár, Valle de Santiago</t>
  </si>
  <si>
    <t>Traslado de material de bodega Silao a bodega IEEG, traslado de consejero a JER San Luis de la Paz, entrega de oficio en ayuntamiento de Valle de Santiago, traslado de mobiliario de JER Cortazár a bodega IEEG</t>
  </si>
  <si>
    <t>Silao, San Luis de la Paz, Valle de Santiago, Salamanca, Cortazár</t>
  </si>
  <si>
    <t>Traslado a Secretaria de Seguridad Ciudadana en Irapuato, entrega de oficio en puerto interior, traslado de mobiliario de JER Salamanca a bodega IEEG, entrega de oficios ayuntamiento Valle de Santiago</t>
  </si>
  <si>
    <t>Irapuato, Silao, Salamanca, Valle de Santiago</t>
  </si>
  <si>
    <t>Karem Mildred</t>
  </si>
  <si>
    <t>Mendivil</t>
  </si>
  <si>
    <t>Cobertura fotográfica en el museo virtual de preparatoria CBTIS 238</t>
  </si>
  <si>
    <t>Santa Cruz de Juventino Rosas</t>
  </si>
  <si>
    <t xml:space="preserve">Traslado y entrega de módulo de museo virtual en universidad (DICIVA) JER Irapuato </t>
  </si>
  <si>
    <t>Notificación de documentos de expedientes de responsabilidad administrativa de las personas servidoras públicas del Instituto Electoral del Estado de Guanajuato</t>
  </si>
  <si>
    <t>Yuriria, San Francisco del Rincón</t>
  </si>
  <si>
    <t>Traslado a oficnas centrales del Instituto para la atención de diversas actividades, traslado a la ciudad de Romita para la distribución de carteles de "ubica tu casilla"</t>
  </si>
  <si>
    <t>Traslado de presentadora del libro "La experiencia política de la mujeres en México" en Celaya y traslado a oficinas centrales del Instituto para recoger carteles de "ubica tu casilla"</t>
  </si>
  <si>
    <t>Celaya, Guanajuato</t>
  </si>
  <si>
    <t>Encargado de despacho como subcoordinador de EC, OE,Y PC</t>
  </si>
  <si>
    <t>Jorge Enrique</t>
  </si>
  <si>
    <t>Entrega de vehículo institucional a la agencia Mitsubishi con sede en León para realizar el servicio mayor</t>
  </si>
  <si>
    <t>Mirtha</t>
  </si>
  <si>
    <t>Realizar diligencias relacionadas con los buzones de quejas y denuncias ubicados en las JER de San Francisco del Rincón y León</t>
  </si>
  <si>
    <t>San Francisco del Rincón, León</t>
  </si>
  <si>
    <t>Recoger carteles de "Ubica tu casilla" en la JER Dolores Hidalgo C.I.N</t>
  </si>
  <si>
    <t>Asistencia a la Universidad Politécnica del Bicentenario (Museo Virtual)</t>
  </si>
  <si>
    <t>Felipe de Jesús</t>
  </si>
  <si>
    <t>Jasso</t>
  </si>
  <si>
    <t>Desarrollo de la actividad diálogo abierto con integrantes de las juntas ejecutivas regionales programadas en los municipios de Acámbaro y Yuriria</t>
  </si>
  <si>
    <t>Acámbaro, Yuriria</t>
  </si>
  <si>
    <t>Ingeniero UTSIT</t>
  </si>
  <si>
    <t>Carlos Francisco</t>
  </si>
  <si>
    <t>Ortíz</t>
  </si>
  <si>
    <t>Luevanos</t>
  </si>
  <si>
    <t>Asistencia a museo virtual en Universidad Politécnica del Bicentenario en Silao</t>
  </si>
  <si>
    <t>Abasolo, Salamanca, Silao, Acámbaro</t>
  </si>
  <si>
    <t>Traslado a oficinas centrales del Instituto para recoger insumos, papelería y regalos del día de las madres</t>
  </si>
  <si>
    <t>Traslado a Comonfort para desarrollo de actividades diversas</t>
  </si>
  <si>
    <t>Comonfort</t>
  </si>
  <si>
    <t>Traslado a oficinas centrales del Instituto para entrega de documentación oficial y trámites administrativos</t>
  </si>
  <si>
    <t>Técnica Profesional</t>
  </si>
  <si>
    <t>Mara Itzel</t>
  </si>
  <si>
    <t>Medel</t>
  </si>
  <si>
    <t>Villar</t>
  </si>
  <si>
    <t>Atención del estand del IEEG en feria nacional del libro en León (FENAL 2025)</t>
  </si>
  <si>
    <t xml:space="preserve">Lucia </t>
  </si>
  <si>
    <t>Noriega</t>
  </si>
  <si>
    <t>Martín Eduardo</t>
  </si>
  <si>
    <t>Granados</t>
  </si>
  <si>
    <t>Ramsés Jabín</t>
  </si>
  <si>
    <t>Oviedo</t>
  </si>
  <si>
    <t>Directora de Cultura Política y Electoral</t>
  </si>
  <si>
    <t>Directora</t>
  </si>
  <si>
    <t>Nora Ruth</t>
  </si>
  <si>
    <t>Chávez</t>
  </si>
  <si>
    <t>Miriam Guadalupe</t>
  </si>
  <si>
    <t>Carreón</t>
  </si>
  <si>
    <t>Cantero</t>
  </si>
  <si>
    <t>Secretaria de Oficina</t>
  </si>
  <si>
    <t>Unidad Técnica del Voto de Guanajuatenses Residentes en el Extranjero</t>
  </si>
  <si>
    <t>Romyna</t>
  </si>
  <si>
    <t>Valentina</t>
  </si>
  <si>
    <t>Freyre</t>
  </si>
  <si>
    <t>Coordinadora de educación cívica</t>
  </si>
  <si>
    <t>Dulce Paloma</t>
  </si>
  <si>
    <t>Vázquez</t>
  </si>
  <si>
    <t>Barajas</t>
  </si>
  <si>
    <t>Secretaria de oficina</t>
  </si>
  <si>
    <t>Judith Janina</t>
  </si>
  <si>
    <t>Fabiola Paulina</t>
  </si>
  <si>
    <t>Valencia</t>
  </si>
  <si>
    <t>Velázquez</t>
  </si>
  <si>
    <t>Coordinador de Participación Ciudadana</t>
  </si>
  <si>
    <t>Umbriel</t>
  </si>
  <si>
    <t>Avalos</t>
  </si>
  <si>
    <t>Atención del estand del IEEG en feria de empleo en el Instituto Superior de Abasolo</t>
  </si>
  <si>
    <t>Abasolo</t>
  </si>
  <si>
    <t xml:space="preserve">Asistencia y participación en la Segunda Feria Internacional del Libro de San Miguel de Allende </t>
  </si>
  <si>
    <t>Asistencia al foro informativo convocado por el INE denominado "Mujeres en la política: Experiencias, avances y perspectivas"</t>
  </si>
  <si>
    <t>Traslado a oficinas centrales del Instituto para el desarrollo de diversas actividades y asistencia al foro informativo convocado por el INE denominado "Mujeres en la política: Experiencias, avances y perspectivas"</t>
  </si>
  <si>
    <t>Adriana</t>
  </si>
  <si>
    <t>Espinoza</t>
  </si>
  <si>
    <t>Asistencia a oficinas centrales del Instituto para el traslado de integrantes de la JER, seleccionados para el intercambio de experiencias institucionales 2025</t>
  </si>
  <si>
    <t>Entrega de fondo revolvente, formatos administrativos y grabación de podcast voces de la democracia, asistencia al foro informativo convocado por el INE denominado "Mujeres en la política: Experiencias, avances y perspectivas"</t>
  </si>
  <si>
    <t>Tannia</t>
  </si>
  <si>
    <t xml:space="preserve">Reyes </t>
  </si>
  <si>
    <t>Obezo</t>
  </si>
  <si>
    <t>Asistencia a taller de fanzine "Tu imaginación deja huella"</t>
  </si>
  <si>
    <t>Asistencia a foro " Mujeres en la política: Experiencias, avances y perspectivas" (DCEA) Guanajuato</t>
  </si>
  <si>
    <t xml:space="preserve">Acompañamiento de consejero en entrevista programada en el espacio informativo " Así sucede Noticias" </t>
  </si>
  <si>
    <t>Asistencia al " Programa_ Enlace Migrante con Ernesto Méndez"</t>
  </si>
  <si>
    <t>Asistencia a mesa de trabajo en seguimiento a la ruta crítica para reformar el reglamento de quejas y denuncias del instituto, así como actualizar los manuales que regulan el funcionamiento interno de la unidad técnica para la sustanciación de procedimientos sancionadores</t>
  </si>
  <si>
    <t>Pago de estacionamiento para llevar acabo plática de difusión de la convocatoria murales por la democracia</t>
  </si>
  <si>
    <t>Víctor Daniel</t>
  </si>
  <si>
    <t>Hurtado</t>
  </si>
  <si>
    <t>Calvillo</t>
  </si>
  <si>
    <t>Traslado de vehículo para cambio de parabrisas</t>
  </si>
  <si>
    <t>Presentación del museo virtual en instituciones educativas de diversos municipios del Estado de Guanajuato</t>
  </si>
  <si>
    <t>Comonfort, Tierra Blanca, San Fracisco del Ricón</t>
  </si>
  <si>
    <t>Entrega de oficio de requerimiento de información en la Dirección de Recurso Humanos de la Presidencia Municipal de Valle de Santiago, entrega de declaración de obligaciones, cuotas y aportaciones en el ISSSTE</t>
  </si>
  <si>
    <t>Valle de Santiago, Guanajuato</t>
  </si>
  <si>
    <t>Pago de caseta para asistir a las oficnas de SAT</t>
  </si>
  <si>
    <t xml:space="preserve">Marcos </t>
  </si>
  <si>
    <t>León, Valle de Santiago</t>
  </si>
  <si>
    <t xml:space="preserve">Mares </t>
  </si>
  <si>
    <t>San Miguel de Allende, León</t>
  </si>
  <si>
    <t>María Fernanda</t>
  </si>
  <si>
    <t>Fonseca</t>
  </si>
  <si>
    <t>Apoyo en la comisión de museo virtual en la Universidad Colegio Oxford en Acámbaro</t>
  </si>
  <si>
    <t>Entrega de respuesta de requerimiento en el poder judicial de Salamanca, juez primero menor mixto</t>
  </si>
  <si>
    <t>Traslado de vehículo sedona a verificación 0 en Irapuato</t>
  </si>
  <si>
    <t>Traslado de asistente Maurilio Servín a la JER de Irapuato</t>
  </si>
  <si>
    <t>Galvan</t>
  </si>
  <si>
    <t>Traslado para recoger tractor jardinero D125 de servicio de mantenimiento en agencia John Deere</t>
  </si>
  <si>
    <t xml:space="preserve">Galván </t>
  </si>
  <si>
    <t>Traslado de personal de la Unidad Técnica del voto a la feria del empleo en el ITESA</t>
  </si>
  <si>
    <t>Traslado de vehículo a taller de hojalateria de la agencia Kia en Irapuato, entrega de oficio en juzgado de partido civil en Salamanca</t>
  </si>
  <si>
    <t>Irapuato, Salamanca</t>
  </si>
  <si>
    <t xml:space="preserve">Marquez </t>
  </si>
  <si>
    <t>Entrega de oficio en la Coordinación Estatal de Protección Civil del Estado de Guanajuato</t>
  </si>
  <si>
    <t>Recoger vehículo en agencia Kia</t>
  </si>
  <si>
    <t>Traslado y entrega de oficio en resursos humanos del H. Ayuntamiento de Valle de Santiago</t>
  </si>
  <si>
    <t>Entrega de oficio en SATEG puerto interior</t>
  </si>
  <si>
    <t>Entrega de oficio de requerimiento de información en la Dirección de Recurso Humanos de la Presidencia Municipal de Valle de Santiago, entrega de información en el IACIP</t>
  </si>
  <si>
    <t>Valle de Santiago, León</t>
  </si>
  <si>
    <t>Apoyo en museo virtual en JER Acámbaro, Abasolo, Salamanca</t>
  </si>
  <si>
    <t>Acámbaro, Abasolo, Salamanca</t>
  </si>
  <si>
    <t>Apoyo en museo virtual en Universidad Politécnica de Silao</t>
  </si>
  <si>
    <t>Silao de la Victoria</t>
  </si>
  <si>
    <t>Gestor de proyectos</t>
  </si>
  <si>
    <t>Gestor</t>
  </si>
  <si>
    <t>Arturo Alejandro</t>
  </si>
  <si>
    <t>Arroyo</t>
  </si>
  <si>
    <t>Benavides</t>
  </si>
  <si>
    <t>Apoyo en museo virtual en Comonfort, Tierra Blanca, San Francisco del Rincón</t>
  </si>
  <si>
    <t xml:space="preserve">Traslado a oficinas centrales del Instituto para charla por el día internacional contra la homofobía, la transfobia, y la bifobia, entrega de documentación en diversas áreas, asistencia a foro Mujeres en la política, asistencia a la presentación del anteproyecto de reforma del reglamento de quejas y denuncias </t>
  </si>
  <si>
    <t xml:space="preserve">Traslado a oficinas centrales del Instituto para charla por el día internacional contra la homofobía, la transfobia, y la bifobia, asistencia a la presentación del anteproyecto de reforma del reglamento de quejas y denuncias </t>
  </si>
  <si>
    <t>Jefe del departamento de Adquisiciones y Servicios Generales</t>
  </si>
  <si>
    <t>Jefe</t>
  </si>
  <si>
    <t>José Guadalupe</t>
  </si>
  <si>
    <t>Pago de estacionamiento para acudir a presentar denuncia en el Ministerio Público</t>
  </si>
  <si>
    <t xml:space="preserve">Cecilia </t>
  </si>
  <si>
    <t>Tarimoro, Ocampo, León, San Francisco del Rincón, Manuel doblado</t>
  </si>
  <si>
    <t>Traslados en actividades diversas en el municipio y traslado a oficinas centrales del Instiutto para entrega de documentación diversos trámites</t>
  </si>
  <si>
    <t>Asistencia a la Dirección de Cultura de Silao y Universidad Pólitécnica del Bicentenario Silao</t>
  </si>
  <si>
    <t>Apoyo técnico en la presentación del museo virtual en ITESI Irapuato y Universidad Politécnica de Juventino Rosas</t>
  </si>
  <si>
    <t>San José de Iturbide, Juventino Rosas, Celaya, Irapuato</t>
  </si>
  <si>
    <t>Traslado, asistencia y apoyo para la celebración de las entrevistas programadas con medios de comunicación</t>
  </si>
  <si>
    <t>Apoyo técnico para la instalación, desinstalación y recolección de módulo interactivo y equipos informáticos en instituciones educativas de diversos municipios</t>
  </si>
  <si>
    <t>Santa Cruz de Juventino Rosas, Cortazár</t>
  </si>
  <si>
    <t>Asistencia y participación en el foro con partidos políticos</t>
  </si>
  <si>
    <t>Entrega de documentación en oficinas centrales del Instituto</t>
  </si>
  <si>
    <t>Traslado de la consejera presidenta en su participación en la presentación de la obra " La experiencia política de las mujeres en México: testimonios de una batalla constante, en la Universidad de León plantel San Francisco del Rincón</t>
  </si>
  <si>
    <t>Traslado a oficinas centrales del Instituto para recepción de souvenir en la UTIGND para asistentes a presentación editorial y entrega de documentación</t>
  </si>
  <si>
    <t>JER San Luis de la paz</t>
  </si>
  <si>
    <t>Mirta Cristina</t>
  </si>
  <si>
    <t>Palacios</t>
  </si>
  <si>
    <t>Yebra</t>
  </si>
  <si>
    <t>Entrega de documentación en diversas áreas del Instituto, asistencia a foro informativo mujeres en la política, mesa de trabajo de anteproyecto de quejas y denuncias, asistencia foro agendas políticas y sesión extraordinaria del comité de órgano de control interno</t>
  </si>
  <si>
    <t>Participación en foro informativo mujeres en política:experiencias, avances y perspectivas</t>
  </si>
  <si>
    <t xml:space="preserve">Mirta </t>
  </si>
  <si>
    <t>Zarate</t>
  </si>
  <si>
    <t>Traslado a oficinas centrales del Instituto para diversos trámites, traslado a Dirección de Tránsito y Transporte para prestamo de traficonos y traslado para compra de insumos</t>
  </si>
  <si>
    <t>Coordinador de prerrogativas y partidos políticos</t>
  </si>
  <si>
    <t>Martín Fabricio</t>
  </si>
  <si>
    <t>Maldonado</t>
  </si>
  <si>
    <t>Participación en foro la participación de la juventud en los partidos políticos: formas de acceso a las dirigencias y candidaturas</t>
  </si>
  <si>
    <t>Se realizó observación electoral en el marco de la elección local y judicial en el estado de Durango</t>
  </si>
  <si>
    <t>Guanajuato, Acámbaro, Pénjamo</t>
  </si>
  <si>
    <t>Se realizó observación electoral en el marco de la elección local y judicial en el estado de Veracrúz</t>
  </si>
  <si>
    <t>Guanajuato, Acámbaro, San Francisco del Rincón</t>
  </si>
  <si>
    <t>Participación en el foro con partidos políticos "la participación de la juventud en los partidos políticos: formas de acceso a las dirigenias y candidaturas"</t>
  </si>
  <si>
    <t>Romina</t>
  </si>
  <si>
    <t>Atención de stand en la exponopal en el municipio de Salamanca</t>
  </si>
  <si>
    <t>Realización de charla informativa en el Instituto Tecnológico de Abasolo</t>
  </si>
  <si>
    <t>Impartición de taller de fanzine "Tu voz deja huella" en el marco de la 2da Feria Internacional del libro en San Miguel de Allende (FILSMA)</t>
  </si>
  <si>
    <t>Especialista en soporte técnico de la UTSIT</t>
  </si>
  <si>
    <t xml:space="preserve">Ismael </t>
  </si>
  <si>
    <t>Villegas</t>
  </si>
  <si>
    <t>Verificación y actualización de inventario de equipos de cómputo, periféricos y accesorios, limpieza de rack de telecomunicaciones y sus dispositivos de red y detección de dispositivos que puedan requerir intervención técnica o sustitución futura</t>
  </si>
  <si>
    <t>Acámbaro, Yuririra, Apaseo el Grande, Celaya, Salamanca, Cortazar, Irapuato, Valle de Santiago, Pénjamo</t>
  </si>
  <si>
    <t>Órgano Interno de Control</t>
  </si>
  <si>
    <t>Diligencias relacionadas con los buzones de quejas y denuncias ubicados en las JER</t>
  </si>
  <si>
    <t>Apaseo el Grande, Cortazar</t>
  </si>
  <si>
    <t xml:space="preserve">Jorge Ulises </t>
  </si>
  <si>
    <t xml:space="preserve">Traslado de la consejera presidenta a la inauguración de la exposición itinerante "Mujeres y democracia, historia ilustrada de la participación política de las mujeres en México" </t>
  </si>
  <si>
    <t>Traslado a las oficinas centrales del Instituto para el desarrollo de diversas actividades, asistencia a inauguración de exposición itinerante "Mujeres y democracia, historia ilustrada de la participación política de las mujeres en México"</t>
  </si>
  <si>
    <t>Entrega de solicitud de información en las oficinas del Sistema Municipal de Agua de Valle de Santiago</t>
  </si>
  <si>
    <t>Valle de Santiago, Irapuato</t>
  </si>
  <si>
    <t xml:space="preserve">Mata </t>
  </si>
  <si>
    <t>Traslado y entrega de oficio en partido primero del ramo civil Poder Judicial</t>
  </si>
  <si>
    <t>Manuel</t>
  </si>
  <si>
    <t>Mantenimiento a guarnición y cajón especial de estacionamiento de la JER San Miguel de Allende</t>
  </si>
  <si>
    <t>Traslado de personal de la UTVGRE a conferencia en el Instituto Tecnológico de Estudios Superiores de Abasolo</t>
  </si>
  <si>
    <t>Traslado a INGUDIS por material</t>
  </si>
  <si>
    <t xml:space="preserve">Gálvan </t>
  </si>
  <si>
    <t>Entrega de oficio en Instituto de Innovación</t>
  </si>
  <si>
    <t>Auxliar</t>
  </si>
  <si>
    <t>Carlos Andrés</t>
  </si>
  <si>
    <t>Traslado para compra de material, solicitud de la Secretaria Ejecutiva para ser instalados en sala de juntas de consejeros</t>
  </si>
  <si>
    <t>Entrega de oficio en ayuntamiento de Salvatierra, traslado de personal de la UTVGRE a la exponopal en la localidad de Valtierrilla</t>
  </si>
  <si>
    <t>Salvatierra, Salamanca</t>
  </si>
  <si>
    <t>Traslado de unidad a revisión de los faros por garantía en la agencia KIA villas Irapuato</t>
  </si>
  <si>
    <t>Entrega de oficio de solicitud de información en Sistema Municipal de Agua de Valle de Santiago</t>
  </si>
  <si>
    <t>Entrega de oficio en Presidencia Municipal de Valle de Santiago</t>
  </si>
  <si>
    <t>Se recogió materia braile en las instalaciones de INGUDIS en Silao</t>
  </si>
  <si>
    <t>León,Valle de Santiago, Irapuato</t>
  </si>
  <si>
    <t>Juan</t>
  </si>
  <si>
    <t>Gamiño</t>
  </si>
  <si>
    <t>Asistencia para apoyo a la JER San Francisco del Rincón</t>
  </si>
  <si>
    <t>Asistencia al " Encuentro Nacional para la promoción de los derechos político-electorales de la población LGBTTTIQ+"</t>
  </si>
  <si>
    <t>Pasajes</t>
  </si>
  <si>
    <t>No se generó informe de comisión, por tal motivo no hay hipervinculo. Asimismo, se realizó la versión pública de algunos anexos, ya que contienen datos personales que deben de clasificarse de confidencial mismo que determinó el Comité de Transparencia en la resolución CT/039/2025 https://bit.ly/3Iv4SMC</t>
  </si>
  <si>
    <t>La factura 298361 sólo es válida por $ 281.00.  Asimismo, se realizó la versión pública de algunos anexos, ya que contienen datos personales que deben de clasificarse de confidencial mismo que determinó el Comité de Transparencia en la resolución CT/039/2025 https://bit.ly/3Iv4SMC</t>
  </si>
  <si>
    <t xml:space="preserve">No se generó informe de comisión, por tal motivo no hay hipervinculo. Asimismo, se realizó la versión pública de algunos anexos, ya que contienen datos personales que deben de clasificarse de confidencial mismo que determinó el Comité de Transparencia en la resolución CT/039/2025 https://bit.ly/3Iv4SMC </t>
  </si>
  <si>
    <t>La factura 23961 a nombre de La Manga sólo fue válida por $544.40. Asimismo, se realizó la versión pública de algunos anexos, ya que contienen datos personales que deben de clasificarse de confidencial mismo que determinó el Comité de Transparencia en la resolución CT/039/2025 https://bit.ly/3Iv4SMC</t>
  </si>
  <si>
    <t>La factura 4461 a nombre de areas, sólo fue válida por $317.20 y factura 36883 a nombre de Servicios Gastronómicos Masi, sólo fue válida por $643.10. Asimismo, se realizó la versión pública de algunos anexos, ya que contienen datos personales que deben de clasificarse de confidencial mismo que determinó el Comité de Transparencia en la resolución CT/039/2025 https://bit.ly/3Iv4SMC</t>
  </si>
  <si>
    <t>La factura F-1634 a nombre de Jairo Noé Armenta Bojorquez, sólo fue válida por $1,526.80, la factura 30136I a nombre de Denny´s sólo fue válida por $ $1,036.20. Asimismo, se realizó la versión pública de algunos anexos, ya que contienen datos personales que deben de clasificarse de confidencial mismo que determinó el Comité de Transparencia en la resolución CT/039/2025 https://bit.ly/3Iv4SMC</t>
  </si>
  <si>
    <t>La factura 53268 a nombre de Servicios Gastronomicos Cocospera sólo fue válida por $ 704.03, la factura 36850-A sólo fue válida por $ 675.15. Asimismo, se realizó la versión pública de algunos anexos, ya que contienen datos personales que deben de clasificarse de confidencial mismo que determinó el Comité de Transparencia en la resolución CT/039/2025 https://bit.ly/3Iv4SMC</t>
  </si>
  <si>
    <t>Las Facturas # A10614, A10615, A10613 sólo fueron válidas por un importe de 191.40 más el 10% de propina. Asimismo, se realizó la versión pública de algunos anexos, ya que contienen datos personales que deben de clasificarse de confidencial mismo que determinó el Comité de Transparencia en la resolución CT/039/2025 https://bit.ly/3Iv4SMC</t>
  </si>
  <si>
    <t>El comprobante de estacionamiento público Rex es válido por $45.00. Asimismo, se realizó la versión pública de algunos anexos, ya que contienen datos personales que deben de clasificarse de confidencial mismo que determinó el Comité de Transparencia en la resolución CT/039/2025 https://bit.ly/3Iv4SMC</t>
  </si>
  <si>
    <t>La factura folio # 506 a nombre de Marta Angelica Muñoz Anguiana es válida por $574.20, factura B241050E es válida por $ 576.40. Asimismo, se realizó la versión pública de algunos anexos, ya que contienen datos personales que deben de clasificarse de confidencial mismo que determinó el Comité de Transparencia en la resolución CT/039/2025 https://bit.ly/3Iv4SMC</t>
  </si>
  <si>
    <t>Factura serie y folio # AB2330  a nombre de Grupo Flor Catorce válida sólo por $1456.40. Asimismo, se realizó la versión pública de algunos anexos, ya que contienen datos personales que deben de clasificarse de confidencial mismo que determinó el Comité de Transparencia en la resolución CT/039/2025 https://bit.ly/3Iv4SMC</t>
  </si>
  <si>
    <t>Formato de orden de comisión oficial válido por $ 165.00. Asimismo, se realizó la versión pública de algunos anexos, ya que contienen datos personales que deben de clasificarse de confidencial mismo que determinó el Comité de Transparencia en la resolución CT/039/2025 https://bit.ly/3Iv4SMC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</si>
</sst>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sz val="11"/>
      <color rgb="FF000000"/>
      <name val="Aptos Narrow"/>
      <family val="2"/>
      <scheme val="minor"/>
    </font>
    <font>
      <sz val="11"/>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4" fontId="3" fillId="0" borderId="0" xfId="0" applyNumberFormat="1" applyFont="1"/>
    <xf numFmtId="0" fontId="3" fillId="4" borderId="0" xfId="0" applyFont="1" applyFill="1"/>
    <xf numFmtId="0" fontId="4" fillId="0" borderId="0" xfId="0" applyFont="1"/>
    <xf numFmtId="4" fontId="4" fillId="0" borderId="0" xfId="0" applyNumberFormat="1" applyFont="1"/>
    <xf numFmtId="0" fontId="4" fillId="4" borderId="0" xfId="0" applyFont="1" applyFill="1"/>
    <xf numFmtId="0" fontId="5" fillId="0" borderId="0" xfId="1"/>
    <xf numFmtId="0" fontId="5" fillId="0" borderId="0" xfId="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pi.ieeg.mx/repoinfo/Uploads/lineamientos-generales-racionalidad-austeridad-disciplina-presupuestal-ieeg-2025.pdf" TargetMode="External"/><Relationship Id="rId21" Type="http://schemas.openxmlformats.org/officeDocument/2006/relationships/hyperlink" Target="https://api.ieeg.mx/repoinfo/Uploads/lineamientos-generales-racionalidad-austeridad-disciplina-presupuestal-ieeg-2025.pdf" TargetMode="External"/><Relationship Id="rId63" Type="http://schemas.openxmlformats.org/officeDocument/2006/relationships/hyperlink" Target="https://api.ieeg.mx/repoinfo/Uploads/lineamientos-generales-racionalidad-austeridad-disciplina-presupuestal-ieeg-2025.pdf" TargetMode="External"/><Relationship Id="rId159" Type="http://schemas.openxmlformats.org/officeDocument/2006/relationships/hyperlink" Target="https://api.ieeg.mx/repoinfo/Uploads/lineamientos-generales-racionalidad-austeridad-disciplina-presupuestal-ieeg-2025.pdf" TargetMode="External"/><Relationship Id="rId324" Type="http://schemas.openxmlformats.org/officeDocument/2006/relationships/hyperlink" Target="../../../../../../../:b:/g/personal/transparencia_ieeg_org_mx/EU6G-FoNWxdBqYs01PeLFzQBka9PAJPCdPg-tyjNrESw7Q?e=nmptlb" TargetMode="External"/><Relationship Id="rId366" Type="http://schemas.openxmlformats.org/officeDocument/2006/relationships/hyperlink" Target="../../../../../../../:b:/g/personal/transparencia_ieeg_org_mx/EX7nppGvVVlHjrJwdAwCEgcBKj0M7DZ27zN5C4s3ENVtWg?e=vK8TOG" TargetMode="External"/><Relationship Id="rId170" Type="http://schemas.openxmlformats.org/officeDocument/2006/relationships/hyperlink" Target="https://api.ieeg.mx/repoinfo/Uploads/lineamientos-generales-racionalidad-austeridad-disciplina-presupuestal-ieeg-2025.pdf" TargetMode="External"/><Relationship Id="rId226" Type="http://schemas.openxmlformats.org/officeDocument/2006/relationships/hyperlink" Target="https://api.ieeg.mx/repoinfo/Uploads/lineamientos-generales-racionalidad-austeridad-disciplina-presupuestal-ieeg-2025.pdf" TargetMode="External"/><Relationship Id="rId433" Type="http://schemas.openxmlformats.org/officeDocument/2006/relationships/hyperlink" Target="../../../../../../../:b:/g/personal/transparencia_ieeg_org_mx/EeyH4gjQtjdBgPtfdHRbW7oB6-ewNz846Pf9Y3Sy-wc-Ow?e=E5eL7b" TargetMode="External"/><Relationship Id="rId268" Type="http://schemas.openxmlformats.org/officeDocument/2006/relationships/hyperlink" Target="https://api.ieeg.mx/repoinfo/Uploads/lineamientos-generales-racionalidad-austeridad-disciplina-presupuestal-ieeg-2025.pdf" TargetMode="External"/><Relationship Id="rId475" Type="http://schemas.openxmlformats.org/officeDocument/2006/relationships/hyperlink" Target="../../../../../../../:b:/g/personal/transparencia_ieeg_org_mx/EcmpRNlNP9BGoov8QFxCv44B5zBcpkQvlpRRAO2fV6gRzg?e=3PZsig" TargetMode="External"/><Relationship Id="rId32" Type="http://schemas.openxmlformats.org/officeDocument/2006/relationships/hyperlink" Target="https://api.ieeg.mx/repoinfo/Uploads/lineamientos-generales-racionalidad-austeridad-disciplina-presupuestal-ieeg-2025.pdf" TargetMode="External"/><Relationship Id="rId74" Type="http://schemas.openxmlformats.org/officeDocument/2006/relationships/hyperlink" Target="https://api.ieeg.mx/repoinfo/Uploads/lineamientos-generales-racionalidad-austeridad-disciplina-presupuestal-ieeg-2025.pdf" TargetMode="External"/><Relationship Id="rId128" Type="http://schemas.openxmlformats.org/officeDocument/2006/relationships/hyperlink" Target="https://api.ieeg.mx/repoinfo/Uploads/lineamientos-generales-racionalidad-austeridad-disciplina-presupuestal-ieeg-2025.pdf" TargetMode="External"/><Relationship Id="rId335" Type="http://schemas.openxmlformats.org/officeDocument/2006/relationships/hyperlink" Target="../../../../../../../:b:/g/personal/transparencia_ieeg_org_mx/ES9yGGP3bKFFnd4dnH6LVrYBwrY-eYY4avISCGDQitMQLg?e=40hoDv" TargetMode="External"/><Relationship Id="rId377" Type="http://schemas.openxmlformats.org/officeDocument/2006/relationships/hyperlink" Target="../../../../../../../:b:/g/personal/transparencia_ieeg_org_mx/EQP9CHpiXjhPlBhC4wyKmQEBik6Foy29o_MrgmhHVn5fjw?e=6mK4AG" TargetMode="External"/><Relationship Id="rId500" Type="http://schemas.openxmlformats.org/officeDocument/2006/relationships/hyperlink" Target="../../../../../../../:b:/g/personal/transparencia_ieeg_org_mx/EUIzdRcT76NAjGNarfim2O4BFImMLj00WP6Q2yoJ2eWuMA?e=qfiOE1" TargetMode="External"/><Relationship Id="rId5" Type="http://schemas.openxmlformats.org/officeDocument/2006/relationships/hyperlink" Target="https://api.ieeg.mx/repoinfo/Uploads/lineamientos-generales-racionalidad-austeridad-disciplina-presupuestal-ieeg-2025.pdf" TargetMode="External"/><Relationship Id="rId181" Type="http://schemas.openxmlformats.org/officeDocument/2006/relationships/hyperlink" Target="https://api.ieeg.mx/repoinfo/Uploads/lineamientos-generales-racionalidad-austeridad-disciplina-presupuestal-ieeg-2025.pdf" TargetMode="External"/><Relationship Id="rId237" Type="http://schemas.openxmlformats.org/officeDocument/2006/relationships/hyperlink" Target="https://api.ieeg.mx/repoinfo/Uploads/lineamientos-generales-racionalidad-austeridad-disciplina-presupuestal-ieeg-2025.pdf" TargetMode="External"/><Relationship Id="rId402" Type="http://schemas.openxmlformats.org/officeDocument/2006/relationships/hyperlink" Target="../../../../../../../:b:/g/personal/transparencia_ieeg_org_mx/EWoIZtwpUfhCuM0QqkJ3K8wBd7fg9qR6oKunrOI3Td22iw?e=SlRBn9" TargetMode="External"/><Relationship Id="rId279" Type="http://schemas.openxmlformats.org/officeDocument/2006/relationships/hyperlink" Target="https://api.ieeg.mx/repoinfo/Uploads/lineamientos-generales-racionalidad-austeridad-disciplina-presupuestal-ieeg-2025.pdf" TargetMode="External"/><Relationship Id="rId444" Type="http://schemas.openxmlformats.org/officeDocument/2006/relationships/hyperlink" Target="../../../../../../../:b:/g/personal/transparencia_ieeg_org_mx/EUyhO01z66dPoiruKtEyK6UBaf4G8XjAmj2YN_qrMRH3YQ?e=8qMaCq" TargetMode="External"/><Relationship Id="rId486" Type="http://schemas.openxmlformats.org/officeDocument/2006/relationships/hyperlink" Target="../../../../../../../:b:/g/personal/transparencia_ieeg_org_mx/EX1lUWPQEqlImGTqx4G0X68BsLYcx2TNAdFjBf_czwVAcA?e=peVgxb" TargetMode="External"/><Relationship Id="rId43" Type="http://schemas.openxmlformats.org/officeDocument/2006/relationships/hyperlink" Target="https://api.ieeg.mx/repoinfo/Uploads/lineamientos-generales-racionalidad-austeridad-disciplina-presupuestal-ieeg-2025.pdf" TargetMode="External"/><Relationship Id="rId139" Type="http://schemas.openxmlformats.org/officeDocument/2006/relationships/hyperlink" Target="https://api.ieeg.mx/repoinfo/Uploads/lineamientos-generales-racionalidad-austeridad-disciplina-presupuestal-ieeg-2025.pdf" TargetMode="External"/><Relationship Id="rId290" Type="http://schemas.openxmlformats.org/officeDocument/2006/relationships/hyperlink" Target="https://api.ieeg.mx/repoinfo/Uploads/lineamientos-generales-racionalidad-austeridad-disciplina-presupuestal-ieeg-2025.pdf" TargetMode="External"/><Relationship Id="rId304" Type="http://schemas.openxmlformats.org/officeDocument/2006/relationships/hyperlink" Target="https://api.ieeg.mx/repoinfo/Uploads/lineamientos-generales-racionalidad-austeridad-disciplina-presupuestal-ieeg-2025.pdf" TargetMode="External"/><Relationship Id="rId346" Type="http://schemas.openxmlformats.org/officeDocument/2006/relationships/hyperlink" Target="../../../../../../../:b:/g/personal/transparencia_ieeg_org_mx/EZ_awdL6jllKnTZDTuKXTVsByncJNwyrUNUPTAv4IOt7RQ?e=HwVVu6" TargetMode="External"/><Relationship Id="rId388" Type="http://schemas.openxmlformats.org/officeDocument/2006/relationships/hyperlink" Target="../../../../../../../:b:/g/personal/transparencia_ieeg_org_mx/EST3v2U2cAJNtaUkCK_8xx8BLeZ4I2chxxG1yxQ4jz-PRA?e=O2xtGC" TargetMode="External"/><Relationship Id="rId511" Type="http://schemas.openxmlformats.org/officeDocument/2006/relationships/hyperlink" Target="../../../../../../../:b:/g/personal/transparencia_ieeg_org_mx/ERvPUZclnmhHpeOjelZ5BdUBcAdkAZqBKIL-eNaEYNfFRg?e=0YN2m3" TargetMode="External"/><Relationship Id="rId85" Type="http://schemas.openxmlformats.org/officeDocument/2006/relationships/hyperlink" Target="https://api.ieeg.mx/repoinfo/Uploads/lineamientos-generales-racionalidad-austeridad-disciplina-presupuestal-ieeg-2025.pdf" TargetMode="External"/><Relationship Id="rId150" Type="http://schemas.openxmlformats.org/officeDocument/2006/relationships/hyperlink" Target="https://api.ieeg.mx/repoinfo/Uploads/lineamientos-generales-racionalidad-austeridad-disciplina-presupuestal-ieeg-2025.pdf" TargetMode="External"/><Relationship Id="rId192" Type="http://schemas.openxmlformats.org/officeDocument/2006/relationships/hyperlink" Target="https://api.ieeg.mx/repoinfo/Uploads/lineamientos-generales-racionalidad-austeridad-disciplina-presupuestal-ieeg-2025.pdf" TargetMode="External"/><Relationship Id="rId206" Type="http://schemas.openxmlformats.org/officeDocument/2006/relationships/hyperlink" Target="https://api.ieeg.mx/repoinfo/Uploads/lineamientos-generales-racionalidad-austeridad-disciplina-presupuestal-ieeg-2025.pdf" TargetMode="External"/><Relationship Id="rId413" Type="http://schemas.openxmlformats.org/officeDocument/2006/relationships/hyperlink" Target="../../../../../../../:b:/g/personal/transparencia_ieeg_org_mx/EVZhj_qldgBAkT-ysZKHH7UBd7n0wGnkWaA1B1NRwKBnIg?e=73Q1Jt" TargetMode="External"/><Relationship Id="rId248" Type="http://schemas.openxmlformats.org/officeDocument/2006/relationships/hyperlink" Target="https://api.ieeg.mx/repoinfo/Uploads/lineamientos-generales-racionalidad-austeridad-disciplina-presupuestal-ieeg-2025.pdf" TargetMode="External"/><Relationship Id="rId455" Type="http://schemas.openxmlformats.org/officeDocument/2006/relationships/hyperlink" Target="../../../../../../../:b:/g/personal/transparencia_ieeg_org_mx/EakpTjzbSHdKkDfS0STXC0ABKOlfVcp1w_G99HmRqh6f6A?e=fb1z3Q" TargetMode="External"/><Relationship Id="rId497" Type="http://schemas.openxmlformats.org/officeDocument/2006/relationships/hyperlink" Target="../../../../../../../:b:/g/personal/transparencia_ieeg_org_mx/EbancZ8uTdlNjt0AhHzZUNcBi8iXEKgg3rYwnEcwhFZmGQ?e=1dCE4y" TargetMode="External"/><Relationship Id="rId12" Type="http://schemas.openxmlformats.org/officeDocument/2006/relationships/hyperlink" Target="https://api.ieeg.mx/repoinfo/Uploads/lineamientos-generales-racionalidad-austeridad-disciplina-presupuestal-ieeg-2025.pdf" TargetMode="External"/><Relationship Id="rId108" Type="http://schemas.openxmlformats.org/officeDocument/2006/relationships/hyperlink" Target="https://api.ieeg.mx/repoinfo/Uploads/lineamientos-generales-racionalidad-austeridad-disciplina-presupuestal-ieeg-2025.pdf" TargetMode="External"/><Relationship Id="rId315" Type="http://schemas.openxmlformats.org/officeDocument/2006/relationships/hyperlink" Target="https://api.ieeg.mx/repoinfo/Uploads/lineamientos-generales-racionalidad-austeridad-disciplina-presupuestal-ieeg-2025.pdf" TargetMode="External"/><Relationship Id="rId357" Type="http://schemas.openxmlformats.org/officeDocument/2006/relationships/hyperlink" Target="../../../../../../../:b:/g/personal/transparencia_ieeg_org_mx/EfbtWuEBf4pEt6jkjAsuhksB5gR1DJxykA4nuDCQ_CPbgA?e=eS5OoF" TargetMode="External"/><Relationship Id="rId54" Type="http://schemas.openxmlformats.org/officeDocument/2006/relationships/hyperlink" Target="https://api.ieeg.mx/repoinfo/Uploads/lineamientos-generales-racionalidad-austeridad-disciplina-presupuestal-ieeg-2025.pdf" TargetMode="External"/><Relationship Id="rId96" Type="http://schemas.openxmlformats.org/officeDocument/2006/relationships/hyperlink" Target="https://api.ieeg.mx/repoinfo/Uploads/lineamientos-generales-racionalidad-austeridad-disciplina-presupuestal-ieeg-2025.pdf" TargetMode="External"/><Relationship Id="rId161" Type="http://schemas.openxmlformats.org/officeDocument/2006/relationships/hyperlink" Target="https://api.ieeg.mx/repoinfo/Uploads/lineamientos-generales-racionalidad-austeridad-disciplina-presupuestal-ieeg-2025.pdf" TargetMode="External"/><Relationship Id="rId217" Type="http://schemas.openxmlformats.org/officeDocument/2006/relationships/hyperlink" Target="https://api.ieeg.mx/repoinfo/Uploads/lineamientos-generales-racionalidad-austeridad-disciplina-presupuestal-ieeg-2025.pdf" TargetMode="External"/><Relationship Id="rId399" Type="http://schemas.openxmlformats.org/officeDocument/2006/relationships/hyperlink" Target="../../../../../../../:b:/g/personal/transparencia_ieeg_org_mx/Efh6-19b0xlEuQsO-xo3qDkBYRFZjvFJbncv4xPB5XsWXw?e=lurBcr" TargetMode="External"/><Relationship Id="rId259" Type="http://schemas.openxmlformats.org/officeDocument/2006/relationships/hyperlink" Target="https://api.ieeg.mx/repoinfo/Uploads/lineamientos-generales-racionalidad-austeridad-disciplina-presupuestal-ieeg-2025.pdf" TargetMode="External"/><Relationship Id="rId424" Type="http://schemas.openxmlformats.org/officeDocument/2006/relationships/hyperlink" Target="../../../../../../../:b:/g/personal/transparencia_ieeg_org_mx/ET2uQW14EctOh5MjSGfdbI8BKh-Ez0mlx-bONpTqqwdeIQ?e=rlMNOu" TargetMode="External"/><Relationship Id="rId466" Type="http://schemas.openxmlformats.org/officeDocument/2006/relationships/hyperlink" Target="../../../../../../../:b:/g/personal/transparencia_ieeg_org_mx/ETysFMHNFjNJuPonIiApjv0BqsxTixVeQ0bOomvB_qXIaw?e=gCQt7c" TargetMode="External"/><Relationship Id="rId23" Type="http://schemas.openxmlformats.org/officeDocument/2006/relationships/hyperlink" Target="https://api.ieeg.mx/repoinfo/Uploads/lineamientos-generales-racionalidad-austeridad-disciplina-presupuestal-ieeg-2025.pdf" TargetMode="External"/><Relationship Id="rId119" Type="http://schemas.openxmlformats.org/officeDocument/2006/relationships/hyperlink" Target="https://api.ieeg.mx/repoinfo/Uploads/lineamientos-generales-racionalidad-austeridad-disciplina-presupuestal-ieeg-2025.pdf" TargetMode="External"/><Relationship Id="rId270" Type="http://schemas.openxmlformats.org/officeDocument/2006/relationships/hyperlink" Target="https://api.ieeg.mx/repoinfo/Uploads/lineamientos-generales-racionalidad-austeridad-disciplina-presupuestal-ieeg-2025.pdf" TargetMode="External"/><Relationship Id="rId326" Type="http://schemas.openxmlformats.org/officeDocument/2006/relationships/hyperlink" Target="../../../../../../../:b:/g/personal/transparencia_ieeg_org_mx/ERNH0T4whNhOqS2TfkFSeCsBDeal9KsTVbUHjWb9ZzYIYg?e=DG5hOa" TargetMode="External"/><Relationship Id="rId65" Type="http://schemas.openxmlformats.org/officeDocument/2006/relationships/hyperlink" Target="https://api.ieeg.mx/repoinfo/Uploads/lineamientos-generales-racionalidad-austeridad-disciplina-presupuestal-ieeg-2025.pdf" TargetMode="External"/><Relationship Id="rId130" Type="http://schemas.openxmlformats.org/officeDocument/2006/relationships/hyperlink" Target="https://api.ieeg.mx/repoinfo/Uploads/lineamientos-generales-racionalidad-austeridad-disciplina-presupuestal-ieeg-2025.pdf" TargetMode="External"/><Relationship Id="rId368" Type="http://schemas.openxmlformats.org/officeDocument/2006/relationships/hyperlink" Target="../../../../../../../:b:/g/personal/transparencia_ieeg_org_mx/EZZLkXJcHuVPsOfftbj41PQBdEFcqvdvmn5kZWHoKilf0w?e=6Hau8u" TargetMode="External"/><Relationship Id="rId172" Type="http://schemas.openxmlformats.org/officeDocument/2006/relationships/hyperlink" Target="https://api.ieeg.mx/repoinfo/Uploads/lineamientos-generales-racionalidad-austeridad-disciplina-presupuestal-ieeg-2025.pdf" TargetMode="External"/><Relationship Id="rId228" Type="http://schemas.openxmlformats.org/officeDocument/2006/relationships/hyperlink" Target="https://api.ieeg.mx/repoinfo/Uploads/lineamientos-generales-racionalidad-austeridad-disciplina-presupuestal-ieeg-2025.pdf" TargetMode="External"/><Relationship Id="rId435" Type="http://schemas.openxmlformats.org/officeDocument/2006/relationships/hyperlink" Target="../../../../../../../:b:/g/personal/transparencia_ieeg_org_mx/EeOsB4jjl6BGrxg0rYDkOO0BdVT3Y-hDsolptz_pbwRAOA?e=hhaQvg" TargetMode="External"/><Relationship Id="rId477" Type="http://schemas.openxmlformats.org/officeDocument/2006/relationships/hyperlink" Target="../../../../../../../:b:/g/personal/transparencia_ieeg_org_mx/ERoeuQQdODFLm-psw6OctIEBzQZrVB27XX-Zw_JK8DGbJw?e=gL3zKo" TargetMode="External"/><Relationship Id="rId281" Type="http://schemas.openxmlformats.org/officeDocument/2006/relationships/hyperlink" Target="https://api.ieeg.mx/repoinfo/Uploads/lineamientos-generales-racionalidad-austeridad-disciplina-presupuestal-ieeg-2025.pdf" TargetMode="External"/><Relationship Id="rId337" Type="http://schemas.openxmlformats.org/officeDocument/2006/relationships/hyperlink" Target="../../../../../../../:b:/g/personal/transparencia_ieeg_org_mx/EQQS0W-Xv1pMhgZmXIJT278BKH1zBqxUzhdKIoTuGGWKRA?e=kJXOi2" TargetMode="External"/><Relationship Id="rId502" Type="http://schemas.openxmlformats.org/officeDocument/2006/relationships/hyperlink" Target="../../../../../../../:b:/g/personal/transparencia_ieeg_org_mx/ERga3jeuhCtKndweiXZiSs4B5RW74Lv5xIIWgyupRDaHow?e=DMNVFM" TargetMode="External"/><Relationship Id="rId34" Type="http://schemas.openxmlformats.org/officeDocument/2006/relationships/hyperlink" Target="https://api.ieeg.mx/repoinfo/Uploads/lineamientos-generales-racionalidad-austeridad-disciplina-presupuestal-ieeg-2025.pdf" TargetMode="External"/><Relationship Id="rId76" Type="http://schemas.openxmlformats.org/officeDocument/2006/relationships/hyperlink" Target="https://api.ieeg.mx/repoinfo/Uploads/lineamientos-generales-racionalidad-austeridad-disciplina-presupuestal-ieeg-2025.pdf" TargetMode="External"/><Relationship Id="rId141" Type="http://schemas.openxmlformats.org/officeDocument/2006/relationships/hyperlink" Target="https://api.ieeg.mx/repoinfo/Uploads/lineamientos-generales-racionalidad-austeridad-disciplina-presupuestal-ieeg-2025.pdf" TargetMode="External"/><Relationship Id="rId379" Type="http://schemas.openxmlformats.org/officeDocument/2006/relationships/hyperlink" Target="../../../../../../../:b:/g/personal/transparencia_ieeg_org_mx/Ebra6dipVvhOgoMpbEzSlEABP0tM3bIIG4n9X9qS6J_1lQ?e=P0zKV6" TargetMode="External"/><Relationship Id="rId7" Type="http://schemas.openxmlformats.org/officeDocument/2006/relationships/hyperlink" Target="https://api.ieeg.mx/repoinfo/Uploads/lineamientos-generales-racionalidad-austeridad-disciplina-presupuestal-ieeg-2025.pdf" TargetMode="External"/><Relationship Id="rId183" Type="http://schemas.openxmlformats.org/officeDocument/2006/relationships/hyperlink" Target="https://api.ieeg.mx/repoinfo/Uploads/lineamientos-generales-racionalidad-austeridad-disciplina-presupuestal-ieeg-2025.pdf" TargetMode="External"/><Relationship Id="rId239" Type="http://schemas.openxmlformats.org/officeDocument/2006/relationships/hyperlink" Target="https://api.ieeg.mx/repoinfo/Uploads/lineamientos-generales-racionalidad-austeridad-disciplina-presupuestal-ieeg-2025.pdf" TargetMode="External"/><Relationship Id="rId390" Type="http://schemas.openxmlformats.org/officeDocument/2006/relationships/hyperlink" Target="../../../../../../../:b:/g/personal/transparencia_ieeg_org_mx/Ef1hWxD9HJpFs6s_nx_N9jIBIkviv57YihNCmNEsyTXJag?e=ParNX4" TargetMode="External"/><Relationship Id="rId404" Type="http://schemas.openxmlformats.org/officeDocument/2006/relationships/hyperlink" Target="../../../../../../../:b:/g/personal/transparencia_ieeg_org_mx/EU55cbv8KLlEhwAmW2vV4acB1Q-AiUE4ZoNhQIfU6sVjlg?e=J85kfg" TargetMode="External"/><Relationship Id="rId446" Type="http://schemas.openxmlformats.org/officeDocument/2006/relationships/hyperlink" Target="../../../../../../../:b:/g/personal/transparencia_ieeg_org_mx/EZYPWRT2H8NGg04AIn8GIckByE17eJml3zT1DXlPBiZeeA?e=wZKRIa" TargetMode="External"/><Relationship Id="rId250" Type="http://schemas.openxmlformats.org/officeDocument/2006/relationships/hyperlink" Target="https://api.ieeg.mx/repoinfo/Uploads/lineamientos-generales-racionalidad-austeridad-disciplina-presupuestal-ieeg-2025.pdf" TargetMode="External"/><Relationship Id="rId292" Type="http://schemas.openxmlformats.org/officeDocument/2006/relationships/hyperlink" Target="https://api.ieeg.mx/repoinfo/Uploads/lineamientos-generales-racionalidad-austeridad-disciplina-presupuestal-ieeg-2025.pdf" TargetMode="External"/><Relationship Id="rId306" Type="http://schemas.openxmlformats.org/officeDocument/2006/relationships/hyperlink" Target="https://api.ieeg.mx/repoinfo/Uploads/lineamientos-generales-racionalidad-austeridad-disciplina-presupuestal-ieeg-2025.pdf" TargetMode="External"/><Relationship Id="rId488" Type="http://schemas.openxmlformats.org/officeDocument/2006/relationships/hyperlink" Target="../../../../../../../:b:/g/personal/transparencia_ieeg_org_mx/Ec9Qlhf9hj1CrH4PVkX7wYsBlCnPQvc_1DHHTbKQQgFW9A?e=N9jYa9" TargetMode="External"/><Relationship Id="rId45" Type="http://schemas.openxmlformats.org/officeDocument/2006/relationships/hyperlink" Target="https://api.ieeg.mx/repoinfo/Uploads/lineamientos-generales-racionalidad-austeridad-disciplina-presupuestal-ieeg-2025.pdf" TargetMode="External"/><Relationship Id="rId87" Type="http://schemas.openxmlformats.org/officeDocument/2006/relationships/hyperlink" Target="https://api.ieeg.mx/repoinfo/Uploads/lineamientos-generales-racionalidad-austeridad-disciplina-presupuestal-ieeg-2025.pdf" TargetMode="External"/><Relationship Id="rId110" Type="http://schemas.openxmlformats.org/officeDocument/2006/relationships/hyperlink" Target="https://api.ieeg.mx/repoinfo/Uploads/lineamientos-generales-racionalidad-austeridad-disciplina-presupuestal-ieeg-2025.pdf" TargetMode="External"/><Relationship Id="rId348" Type="http://schemas.openxmlformats.org/officeDocument/2006/relationships/hyperlink" Target="../../../../../../../:b:/g/personal/transparencia_ieeg_org_mx/EdrFamvawZ1IqXmP-XEw7e4BmBD-PsVtzz6vQvPvfFCDVQ?e=EYfWmw" TargetMode="External"/><Relationship Id="rId513" Type="http://schemas.openxmlformats.org/officeDocument/2006/relationships/hyperlink" Target="../../../../../../../:b:/g/personal/transparencia_ieeg_org_mx/ET9SLz3CFdpGgo8RjYxe0KIB4t0OSef06DyRQfljC8E7qg?e=zXN4Dm" TargetMode="External"/><Relationship Id="rId152" Type="http://schemas.openxmlformats.org/officeDocument/2006/relationships/hyperlink" Target="https://api.ieeg.mx/repoinfo/Uploads/lineamientos-generales-racionalidad-austeridad-disciplina-presupuestal-ieeg-2025.pdf" TargetMode="External"/><Relationship Id="rId194" Type="http://schemas.openxmlformats.org/officeDocument/2006/relationships/hyperlink" Target="https://api.ieeg.mx/repoinfo/Uploads/lineamientos-generales-racionalidad-austeridad-disciplina-presupuestal-ieeg-2025.pdf" TargetMode="External"/><Relationship Id="rId208" Type="http://schemas.openxmlformats.org/officeDocument/2006/relationships/hyperlink" Target="https://api.ieeg.mx/repoinfo/Uploads/lineamientos-generales-racionalidad-austeridad-disciplina-presupuestal-ieeg-2025.pdf" TargetMode="External"/><Relationship Id="rId415" Type="http://schemas.openxmlformats.org/officeDocument/2006/relationships/hyperlink" Target="../../../../../../../:b:/g/personal/transparencia_ieeg_org_mx/EepVQijZ1IREur_zZyMgGvUBjo4KSDpVLi5O9sl3kHRcCQ?e=nW5Ms7" TargetMode="External"/><Relationship Id="rId457" Type="http://schemas.openxmlformats.org/officeDocument/2006/relationships/hyperlink" Target="../../../../../../../:b:/g/personal/transparencia_ieeg_org_mx/ERvi3NQNHVJKhBjvFb-oRyIBuwvB3j31UkXpW2ysiZmOFQ?e=MvJVmR" TargetMode="External"/><Relationship Id="rId261" Type="http://schemas.openxmlformats.org/officeDocument/2006/relationships/hyperlink" Target="https://api.ieeg.mx/repoinfo/Uploads/lineamientos-generales-racionalidad-austeridad-disciplina-presupuestal-ieeg-2025.pdf" TargetMode="External"/><Relationship Id="rId499" Type="http://schemas.openxmlformats.org/officeDocument/2006/relationships/hyperlink" Target="../../../../../../../:b:/g/personal/transparencia_ieeg_org_mx/EalhyLtWR1VCtK4UubrpSNkBPjyZ5LtSlZBeanl_MJq0dw?e=tM1xCC" TargetMode="External"/><Relationship Id="rId14" Type="http://schemas.openxmlformats.org/officeDocument/2006/relationships/hyperlink" Target="https://api.ieeg.mx/repoinfo/Uploads/lineamientos-generales-racionalidad-austeridad-disciplina-presupuestal-ieeg-2025.pdf" TargetMode="External"/><Relationship Id="rId56" Type="http://schemas.openxmlformats.org/officeDocument/2006/relationships/hyperlink" Target="https://api.ieeg.mx/repoinfo/Uploads/lineamientos-generales-racionalidad-austeridad-disciplina-presupuestal-ieeg-2025.pdf" TargetMode="External"/><Relationship Id="rId317" Type="http://schemas.openxmlformats.org/officeDocument/2006/relationships/hyperlink" Target="https://api.ieeg.mx/repoinfo/Uploads/lineamientos-generales-racionalidad-austeridad-disciplina-presupuestal-ieeg-2025.pdf" TargetMode="External"/><Relationship Id="rId359" Type="http://schemas.openxmlformats.org/officeDocument/2006/relationships/hyperlink" Target="../../../../../../../:b:/g/personal/transparencia_ieeg_org_mx/Efy7mCANls5LvEHpihXG1A8BI6qbrr4FIdpLqk5igIiGHQ?e=FheC8b" TargetMode="External"/><Relationship Id="rId98" Type="http://schemas.openxmlformats.org/officeDocument/2006/relationships/hyperlink" Target="https://api.ieeg.mx/repoinfo/Uploads/lineamientos-generales-racionalidad-austeridad-disciplina-presupuestal-ieeg-2025.pdf" TargetMode="External"/><Relationship Id="rId121" Type="http://schemas.openxmlformats.org/officeDocument/2006/relationships/hyperlink" Target="https://api.ieeg.mx/repoinfo/Uploads/lineamientos-generales-racionalidad-austeridad-disciplina-presupuestal-ieeg-2025.pdf" TargetMode="External"/><Relationship Id="rId163" Type="http://schemas.openxmlformats.org/officeDocument/2006/relationships/hyperlink" Target="https://api.ieeg.mx/repoinfo/Uploads/lineamientos-generales-racionalidad-austeridad-disciplina-presupuestal-ieeg-2025.pdf" TargetMode="External"/><Relationship Id="rId219" Type="http://schemas.openxmlformats.org/officeDocument/2006/relationships/hyperlink" Target="https://api.ieeg.mx/repoinfo/Uploads/lineamientos-generales-racionalidad-austeridad-disciplina-presupuestal-ieeg-2025.pdf" TargetMode="External"/><Relationship Id="rId370" Type="http://schemas.openxmlformats.org/officeDocument/2006/relationships/hyperlink" Target="../../../../../../../:b:/g/personal/transparencia_ieeg_org_mx/EQb3n-2dTvRMsVHjxNVhOVcBOnxtdfPXwypc_AW6wuDt1w?e=TsFuT1" TargetMode="External"/><Relationship Id="rId426" Type="http://schemas.openxmlformats.org/officeDocument/2006/relationships/hyperlink" Target="../../../../../../../:b:/g/personal/transparencia_ieeg_org_mx/EcF3JXn77JFIj6w-3Sb7aFsBWzCrDzwl9Ec-DWck_lc1Aw?e=PsJapX" TargetMode="External"/><Relationship Id="rId230" Type="http://schemas.openxmlformats.org/officeDocument/2006/relationships/hyperlink" Target="https://api.ieeg.mx/repoinfo/Uploads/lineamientos-generales-racionalidad-austeridad-disciplina-presupuestal-ieeg-2025.pdf" TargetMode="External"/><Relationship Id="rId468" Type="http://schemas.openxmlformats.org/officeDocument/2006/relationships/hyperlink" Target="../../../../../../../:b:/g/personal/transparencia_ieeg_org_mx/ETB73IbiN7VBjMmT8ERv44ABksR3QgLuKgxp6AsvBcbzrQ?e=UcWePI" TargetMode="External"/><Relationship Id="rId25" Type="http://schemas.openxmlformats.org/officeDocument/2006/relationships/hyperlink" Target="https://api.ieeg.mx/repoinfo/Uploads/lineamientos-generales-racionalidad-austeridad-disciplina-presupuestal-ieeg-2025.pdf" TargetMode="External"/><Relationship Id="rId67" Type="http://schemas.openxmlformats.org/officeDocument/2006/relationships/hyperlink" Target="https://api.ieeg.mx/repoinfo/Uploads/lineamientos-generales-racionalidad-austeridad-disciplina-presupuestal-ieeg-2025.pdf" TargetMode="External"/><Relationship Id="rId272" Type="http://schemas.openxmlformats.org/officeDocument/2006/relationships/hyperlink" Target="https://api.ieeg.mx/repoinfo/Uploads/lineamientos-generales-racionalidad-austeridad-disciplina-presupuestal-ieeg-2025.pdf" TargetMode="External"/><Relationship Id="rId328" Type="http://schemas.openxmlformats.org/officeDocument/2006/relationships/hyperlink" Target="../../../../../../../:b:/g/personal/transparencia_ieeg_org_mx/EYWrDYqkS4VGoAGuQujImrIBM0ArEBcA55qAFqFKpfNCxg?e=ueMjgs" TargetMode="External"/><Relationship Id="rId132" Type="http://schemas.openxmlformats.org/officeDocument/2006/relationships/hyperlink" Target="https://api.ieeg.mx/repoinfo/Uploads/lineamientos-generales-racionalidad-austeridad-disciplina-presupuestal-ieeg-2025.pdf" TargetMode="External"/><Relationship Id="rId174" Type="http://schemas.openxmlformats.org/officeDocument/2006/relationships/hyperlink" Target="https://api.ieeg.mx/repoinfo/Uploads/lineamientos-generales-racionalidad-austeridad-disciplina-presupuestal-ieeg-2025.pdf" TargetMode="External"/><Relationship Id="rId381" Type="http://schemas.openxmlformats.org/officeDocument/2006/relationships/hyperlink" Target="../../../../../../../:b:/g/personal/transparencia_ieeg_org_mx/EV50kXIjkSlOuMqffoFugF0Bx7exmzwv3hM30vVCRd3Ohg?e=9vGOVW" TargetMode="External"/><Relationship Id="rId241" Type="http://schemas.openxmlformats.org/officeDocument/2006/relationships/hyperlink" Target="https://api.ieeg.mx/repoinfo/Uploads/lineamientos-generales-racionalidad-austeridad-disciplina-presupuestal-ieeg-2025.pdf" TargetMode="External"/><Relationship Id="rId437" Type="http://schemas.openxmlformats.org/officeDocument/2006/relationships/hyperlink" Target="../../../../../../../:b:/g/personal/transparencia_ieeg_org_mx/EcbmO-4DMP5Cm1a08NxootgBZhLudERHwXU4HxOViZ5jgA?e=6yo50G" TargetMode="External"/><Relationship Id="rId479" Type="http://schemas.openxmlformats.org/officeDocument/2006/relationships/hyperlink" Target="../../../../../../../:b:/g/personal/transparencia_ieeg_org_mx/ERM9t7kOhJhCu2J_urw0eE4BWpeHJQm7x8Y3FOn2bYsO0Q?e=hucDxN" TargetMode="External"/><Relationship Id="rId36" Type="http://schemas.openxmlformats.org/officeDocument/2006/relationships/hyperlink" Target="https://api.ieeg.mx/repoinfo/Uploads/lineamientos-generales-racionalidad-austeridad-disciplina-presupuestal-ieeg-2025.pdf" TargetMode="External"/><Relationship Id="rId283" Type="http://schemas.openxmlformats.org/officeDocument/2006/relationships/hyperlink" Target="https://api.ieeg.mx/repoinfo/Uploads/lineamientos-generales-racionalidad-austeridad-disciplina-presupuestal-ieeg-2025.pdf" TargetMode="External"/><Relationship Id="rId339" Type="http://schemas.openxmlformats.org/officeDocument/2006/relationships/hyperlink" Target="../../../../../../../:b:/g/personal/transparencia_ieeg_org_mx/EQ15IYVoTsxGhcZ5FJVIvgABpJoKruyCmrNGR9xvgiNE2g?e=a2Dy2E" TargetMode="External"/><Relationship Id="rId490" Type="http://schemas.openxmlformats.org/officeDocument/2006/relationships/hyperlink" Target="../../../../../../../:b:/g/personal/transparencia_ieeg_org_mx/EdaJLKK6PWNBh4GznyGI6fkBjgPs2lPqm1pthYKQ5wWSSw?e=OkTWlS" TargetMode="External"/><Relationship Id="rId504" Type="http://schemas.openxmlformats.org/officeDocument/2006/relationships/hyperlink" Target="../../../../../../../:b:/g/personal/transparencia_ieeg_org_mx/EeoVYMdMBctNjQp5gxRFHjgBFrtDpuM5__CUEfwuHAcZ4w?e=bUphli" TargetMode="External"/><Relationship Id="rId78" Type="http://schemas.openxmlformats.org/officeDocument/2006/relationships/hyperlink" Target="https://api.ieeg.mx/repoinfo/Uploads/lineamientos-generales-racionalidad-austeridad-disciplina-presupuestal-ieeg-2025.pdf" TargetMode="External"/><Relationship Id="rId101" Type="http://schemas.openxmlformats.org/officeDocument/2006/relationships/hyperlink" Target="https://api.ieeg.mx/repoinfo/Uploads/lineamientos-generales-racionalidad-austeridad-disciplina-presupuestal-ieeg-2025.pdf" TargetMode="External"/><Relationship Id="rId143" Type="http://schemas.openxmlformats.org/officeDocument/2006/relationships/hyperlink" Target="https://api.ieeg.mx/repoinfo/Uploads/lineamientos-generales-racionalidad-austeridad-disciplina-presupuestal-ieeg-2025.pdf" TargetMode="External"/><Relationship Id="rId185" Type="http://schemas.openxmlformats.org/officeDocument/2006/relationships/hyperlink" Target="https://api.ieeg.mx/repoinfo/Uploads/lineamientos-generales-racionalidad-austeridad-disciplina-presupuestal-ieeg-2025.pdf" TargetMode="External"/><Relationship Id="rId350" Type="http://schemas.openxmlformats.org/officeDocument/2006/relationships/hyperlink" Target="../../../../../../../:b:/g/personal/transparencia_ieeg_org_mx/EXaDrcsYfN5Jj-sTJDlkILUBJYPBE57i_GssEP5e3tZj5Q?e=z1CcBJ" TargetMode="External"/><Relationship Id="rId406" Type="http://schemas.openxmlformats.org/officeDocument/2006/relationships/hyperlink" Target="../../../../../../../:b:/g/personal/transparencia_ieeg_org_mx/Ecs3qKdsSxxAl7vfVCBhOokBJNC3s8aTAszCh0J6PJ9lMg?e=b94hmP" TargetMode="External"/><Relationship Id="rId9" Type="http://schemas.openxmlformats.org/officeDocument/2006/relationships/hyperlink" Target="https://api.ieeg.mx/repoinfo/Uploads/lineamientos-generales-racionalidad-austeridad-disciplina-presupuestal-ieeg-2025.pdf" TargetMode="External"/><Relationship Id="rId210" Type="http://schemas.openxmlformats.org/officeDocument/2006/relationships/hyperlink" Target="https://api.ieeg.mx/repoinfo/Uploads/lineamientos-generales-racionalidad-austeridad-disciplina-presupuestal-ieeg-2025.pdf" TargetMode="External"/><Relationship Id="rId392" Type="http://schemas.openxmlformats.org/officeDocument/2006/relationships/hyperlink" Target="../../../../../../../:b:/g/personal/transparencia_ieeg_org_mx/EdtmRVS7zqtMu2ZtkG26stEBZwR-cQbFwuRx7kOLqYsSuA?e=Nnjv1J" TargetMode="External"/><Relationship Id="rId448" Type="http://schemas.openxmlformats.org/officeDocument/2006/relationships/hyperlink" Target="../../../../../../../:b:/g/personal/transparencia_ieeg_org_mx/Efxu55AQXItCjlqYtiRu0qoB4zcN004Bu5UIJ-AGK86Zbg?e=IgVdz9" TargetMode="External"/><Relationship Id="rId252" Type="http://schemas.openxmlformats.org/officeDocument/2006/relationships/hyperlink" Target="https://api.ieeg.mx/repoinfo/Uploads/lineamientos-generales-racionalidad-austeridad-disciplina-presupuestal-ieeg-2025.pdf" TargetMode="External"/><Relationship Id="rId294" Type="http://schemas.openxmlformats.org/officeDocument/2006/relationships/hyperlink" Target="https://api.ieeg.mx/repoinfo/Uploads/lineamientos-generales-racionalidad-austeridad-disciplina-presupuestal-ieeg-2025.pdf" TargetMode="External"/><Relationship Id="rId308" Type="http://schemas.openxmlformats.org/officeDocument/2006/relationships/hyperlink" Target="https://api.ieeg.mx/repoinfo/Uploads/lineamientos-generales-racionalidad-austeridad-disciplina-presupuestal-ieeg-2025.pdf" TargetMode="External"/><Relationship Id="rId47" Type="http://schemas.openxmlformats.org/officeDocument/2006/relationships/hyperlink" Target="https://api.ieeg.mx/repoinfo/Uploads/lineamientos-generales-racionalidad-austeridad-disciplina-presupuestal-ieeg-2025.pdf" TargetMode="External"/><Relationship Id="rId89" Type="http://schemas.openxmlformats.org/officeDocument/2006/relationships/hyperlink" Target="https://api.ieeg.mx/repoinfo/Uploads/lineamientos-generales-racionalidad-austeridad-disciplina-presupuestal-ieeg-2025.pdf" TargetMode="External"/><Relationship Id="rId112" Type="http://schemas.openxmlformats.org/officeDocument/2006/relationships/hyperlink" Target="https://api.ieeg.mx/repoinfo/Uploads/lineamientos-generales-racionalidad-austeridad-disciplina-presupuestal-ieeg-2025.pdf" TargetMode="External"/><Relationship Id="rId154" Type="http://schemas.openxmlformats.org/officeDocument/2006/relationships/hyperlink" Target="https://api.ieeg.mx/repoinfo/Uploads/lineamientos-generales-racionalidad-austeridad-disciplina-presupuestal-ieeg-2025.pdf" TargetMode="External"/><Relationship Id="rId361" Type="http://schemas.openxmlformats.org/officeDocument/2006/relationships/hyperlink" Target="../../../../../../../:b:/g/personal/transparencia_ieeg_org_mx/EQVqe2945TRMlWFY9q_5smABC5z4Q9k9QccLsJQ2Fhb58w?e=zNjyRy" TargetMode="External"/><Relationship Id="rId196" Type="http://schemas.openxmlformats.org/officeDocument/2006/relationships/hyperlink" Target="https://api.ieeg.mx/repoinfo/Uploads/lineamientos-generales-racionalidad-austeridad-disciplina-presupuestal-ieeg-2025.pdf" TargetMode="External"/><Relationship Id="rId417" Type="http://schemas.openxmlformats.org/officeDocument/2006/relationships/hyperlink" Target="../../../../../../../:b:/g/personal/transparencia_ieeg_org_mx/EQrZ70RcCj1CrtFCUwNuRKcB5ca6Wg_CW3QqhDQDhjMsFg?e=b50i84" TargetMode="External"/><Relationship Id="rId459" Type="http://schemas.openxmlformats.org/officeDocument/2006/relationships/hyperlink" Target="../../../../../../../:b:/g/personal/transparencia_ieeg_org_mx/ETVPNXl77OBPkf1drTRM0K8B54rbRDxVrMoEJpuvH4XQsQ?e=PGEHwx" TargetMode="External"/><Relationship Id="rId16" Type="http://schemas.openxmlformats.org/officeDocument/2006/relationships/hyperlink" Target="https://api.ieeg.mx/repoinfo/Uploads/lineamientos-generales-racionalidad-austeridad-disciplina-presupuestal-ieeg-2025.pdf" TargetMode="External"/><Relationship Id="rId221" Type="http://schemas.openxmlformats.org/officeDocument/2006/relationships/hyperlink" Target="https://api.ieeg.mx/repoinfo/Uploads/lineamientos-generales-racionalidad-austeridad-disciplina-presupuestal-ieeg-2025.pdf" TargetMode="External"/><Relationship Id="rId263" Type="http://schemas.openxmlformats.org/officeDocument/2006/relationships/hyperlink" Target="https://api.ieeg.mx/repoinfo/Uploads/lineamientos-generales-racionalidad-austeridad-disciplina-presupuestal-ieeg-2025.pdf" TargetMode="External"/><Relationship Id="rId319" Type="http://schemas.openxmlformats.org/officeDocument/2006/relationships/hyperlink" Target="../../../../../../../:b:/g/personal/transparencia_ieeg_org_mx/EbMB-7d6RNRGm-R3VvHKIjIBuN4Ld7K4k3WFy_6490ppuw?e=HfIDTm" TargetMode="External"/><Relationship Id="rId470" Type="http://schemas.openxmlformats.org/officeDocument/2006/relationships/hyperlink" Target="../../../../../../../:b:/g/personal/transparencia_ieeg_org_mx/EUdmU7_w7EtPoPO4-t4TZggBDdcAWVduwol5qMpWD441vQ?e=xLXmoT" TargetMode="External"/><Relationship Id="rId58" Type="http://schemas.openxmlformats.org/officeDocument/2006/relationships/hyperlink" Target="https://api.ieeg.mx/repoinfo/Uploads/lineamientos-generales-racionalidad-austeridad-disciplina-presupuestal-ieeg-2025.pdf" TargetMode="External"/><Relationship Id="rId123" Type="http://schemas.openxmlformats.org/officeDocument/2006/relationships/hyperlink" Target="https://api.ieeg.mx/repoinfo/Uploads/lineamientos-generales-racionalidad-austeridad-disciplina-presupuestal-ieeg-2025.pdf" TargetMode="External"/><Relationship Id="rId330" Type="http://schemas.openxmlformats.org/officeDocument/2006/relationships/hyperlink" Target="../../../../../../../:b:/g/personal/transparencia_ieeg_org_mx/EUjBXZEl0NpEvPOWoMh84NEBwygLXAHieF7G0pY7uq3CbA?e=S73fPA" TargetMode="External"/><Relationship Id="rId165" Type="http://schemas.openxmlformats.org/officeDocument/2006/relationships/hyperlink" Target="https://api.ieeg.mx/repoinfo/Uploads/lineamientos-generales-racionalidad-austeridad-disciplina-presupuestal-ieeg-2025.pdf" TargetMode="External"/><Relationship Id="rId372" Type="http://schemas.openxmlformats.org/officeDocument/2006/relationships/hyperlink" Target="../../../../../../../:b:/g/personal/transparencia_ieeg_org_mx/EUUTUESD1HBGoorNvFKsQR4BvHnvfSf3tdc7vzzc_9wLYQ?e=NMR6fG" TargetMode="External"/><Relationship Id="rId428" Type="http://schemas.openxmlformats.org/officeDocument/2006/relationships/hyperlink" Target="../../../../../../../:b:/g/personal/transparencia_ieeg_org_mx/EUc3fGFh5BlAq9nS4qf4c7gBfYoFUcZ1OSjVdqeqHgiBxg?e=kVl9ji" TargetMode="External"/><Relationship Id="rId232" Type="http://schemas.openxmlformats.org/officeDocument/2006/relationships/hyperlink" Target="https://api.ieeg.mx/repoinfo/Uploads/lineamientos-generales-racionalidad-austeridad-disciplina-presupuestal-ieeg-2025.pdf" TargetMode="External"/><Relationship Id="rId274" Type="http://schemas.openxmlformats.org/officeDocument/2006/relationships/hyperlink" Target="https://api.ieeg.mx/repoinfo/Uploads/lineamientos-generales-racionalidad-austeridad-disciplina-presupuestal-ieeg-2025.pdf" TargetMode="External"/><Relationship Id="rId481" Type="http://schemas.openxmlformats.org/officeDocument/2006/relationships/hyperlink" Target="../../../../../../../:b:/g/personal/transparencia_ieeg_org_mx/ETcXn9d9OWtPi8ZrmcLCaPcB02_ppk3SqcfNj3Lvfdu1gQ?e=izTlRU" TargetMode="External"/><Relationship Id="rId27" Type="http://schemas.openxmlformats.org/officeDocument/2006/relationships/hyperlink" Target="https://api.ieeg.mx/repoinfo/Uploads/lineamientos-generales-racionalidad-austeridad-disciplina-presupuestal-ieeg-2025.pdf" TargetMode="External"/><Relationship Id="rId69" Type="http://schemas.openxmlformats.org/officeDocument/2006/relationships/hyperlink" Target="https://api.ieeg.mx/repoinfo/Uploads/lineamientos-generales-racionalidad-austeridad-disciplina-presupuestal-ieeg-2025.pdf" TargetMode="External"/><Relationship Id="rId134" Type="http://schemas.openxmlformats.org/officeDocument/2006/relationships/hyperlink" Target="https://api.ieeg.mx/repoinfo/Uploads/lineamientos-generales-racionalidad-austeridad-disciplina-presupuestal-ieeg-2025.pdf" TargetMode="External"/><Relationship Id="rId80" Type="http://schemas.openxmlformats.org/officeDocument/2006/relationships/hyperlink" Target="https://api.ieeg.mx/repoinfo/Uploads/lineamientos-generales-racionalidad-austeridad-disciplina-presupuestal-ieeg-2025.pdf" TargetMode="External"/><Relationship Id="rId176" Type="http://schemas.openxmlformats.org/officeDocument/2006/relationships/hyperlink" Target="https://api.ieeg.mx/repoinfo/Uploads/lineamientos-generales-racionalidad-austeridad-disciplina-presupuestal-ieeg-2025.pdf" TargetMode="External"/><Relationship Id="rId341" Type="http://schemas.openxmlformats.org/officeDocument/2006/relationships/hyperlink" Target="../../../../../../../:b:/g/personal/transparencia_ieeg_org_mx/EU6ntKvf9_tNp4oeBqvoYMEB4HmQ3qAUZABDcBvOClSlzw?e=dJwydT" TargetMode="External"/><Relationship Id="rId383" Type="http://schemas.openxmlformats.org/officeDocument/2006/relationships/hyperlink" Target="../../../../../../../:b:/g/personal/transparencia_ieeg_org_mx/EefrrWmnbKxFrprEhEaZEdUBnPLo0UOMy6_OscxFuKK5oA?e=yLEmpl" TargetMode="External"/><Relationship Id="rId439" Type="http://schemas.openxmlformats.org/officeDocument/2006/relationships/hyperlink" Target="../../../../../../../:b:/g/personal/transparencia_ieeg_org_mx/EU9a9689rvZHsF5LZhzHjDkBMt9LM-LYVk2rtCeQlElt1A?e=DXvSK5" TargetMode="External"/><Relationship Id="rId201" Type="http://schemas.openxmlformats.org/officeDocument/2006/relationships/hyperlink" Target="https://api.ieeg.mx/repoinfo/Uploads/lineamientos-generales-racionalidad-austeridad-disciplina-presupuestal-ieeg-2025.pdf" TargetMode="External"/><Relationship Id="rId243" Type="http://schemas.openxmlformats.org/officeDocument/2006/relationships/hyperlink" Target="https://api.ieeg.mx/repoinfo/Uploads/lineamientos-generales-racionalidad-austeridad-disciplina-presupuestal-ieeg-2025.pdf" TargetMode="External"/><Relationship Id="rId285" Type="http://schemas.openxmlformats.org/officeDocument/2006/relationships/hyperlink" Target="https://api.ieeg.mx/repoinfo/Uploads/lineamientos-generales-racionalidad-austeridad-disciplina-presupuestal-ieeg-2025.pdf" TargetMode="External"/><Relationship Id="rId450" Type="http://schemas.openxmlformats.org/officeDocument/2006/relationships/hyperlink" Target="../../../../../../../:b:/g/personal/transparencia_ieeg_org_mx/EUSjpOQqPiRLidYs67rMtv0BzVXP8en3GqWA-Btai0rHFA?e=hm6vR3" TargetMode="External"/><Relationship Id="rId506" Type="http://schemas.openxmlformats.org/officeDocument/2006/relationships/hyperlink" Target="../../../../../../../:b:/g/personal/transparencia_ieeg_org_mx/EZyfCzKoAJ5Is3ndGZ35ggMBdhdez1OoGC9XroBhUbVS0w?e=bT294z" TargetMode="External"/><Relationship Id="rId38" Type="http://schemas.openxmlformats.org/officeDocument/2006/relationships/hyperlink" Target="https://api.ieeg.mx/repoinfo/Uploads/lineamientos-generales-racionalidad-austeridad-disciplina-presupuestal-ieeg-2025.pdf" TargetMode="External"/><Relationship Id="rId103" Type="http://schemas.openxmlformats.org/officeDocument/2006/relationships/hyperlink" Target="https://api.ieeg.mx/repoinfo/Uploads/lineamientos-generales-racionalidad-austeridad-disciplina-presupuestal-ieeg-2025.pdf" TargetMode="External"/><Relationship Id="rId310" Type="http://schemas.openxmlformats.org/officeDocument/2006/relationships/hyperlink" Target="https://api.ieeg.mx/repoinfo/Uploads/lineamientos-generales-racionalidad-austeridad-disciplina-presupuestal-ieeg-2025.pdf" TargetMode="External"/><Relationship Id="rId492" Type="http://schemas.openxmlformats.org/officeDocument/2006/relationships/hyperlink" Target="../../../../../../../:b:/g/personal/transparencia_ieeg_org_mx/EbhBfP6zSElLosGPmsHS_C0BFUVAPjPZf2PNuPbYvgz9gA?e=7ejKD0" TargetMode="External"/><Relationship Id="rId91" Type="http://schemas.openxmlformats.org/officeDocument/2006/relationships/hyperlink" Target="https://api.ieeg.mx/repoinfo/Uploads/lineamientos-generales-racionalidad-austeridad-disciplina-presupuestal-ieeg-2025.pdf" TargetMode="External"/><Relationship Id="rId145" Type="http://schemas.openxmlformats.org/officeDocument/2006/relationships/hyperlink" Target="https://api.ieeg.mx/repoinfo/Uploads/lineamientos-generales-racionalidad-austeridad-disciplina-presupuestal-ieeg-2025.pdf" TargetMode="External"/><Relationship Id="rId187" Type="http://schemas.openxmlformats.org/officeDocument/2006/relationships/hyperlink" Target="https://api.ieeg.mx/repoinfo/Uploads/lineamientos-generales-racionalidad-austeridad-disciplina-presupuestal-ieeg-2025.pdf" TargetMode="External"/><Relationship Id="rId352" Type="http://schemas.openxmlformats.org/officeDocument/2006/relationships/hyperlink" Target="../../../../../../../:b:/g/personal/transparencia_ieeg_org_mx/Ea5hdf70ZadGr5iug_PkZi0BgKVhamgm__10h2ofVRqXWw?e=QXdZHW" TargetMode="External"/><Relationship Id="rId394" Type="http://schemas.openxmlformats.org/officeDocument/2006/relationships/hyperlink" Target="../../../../../../../:b:/g/personal/transparencia_ieeg_org_mx/EXQomBG_PehCrr3SNKvei94B0i5Depp_mG0Nsl2gT5CIDQ?e=YWH5Rl" TargetMode="External"/><Relationship Id="rId408" Type="http://schemas.openxmlformats.org/officeDocument/2006/relationships/hyperlink" Target="../../../../../../../:b:/g/personal/transparencia_ieeg_org_mx/EffPOBGi8-5Pt9C46BmbuHEBF1HqVa3PEccvfjgeAFfRqA?e=t71VzY" TargetMode="External"/><Relationship Id="rId212" Type="http://schemas.openxmlformats.org/officeDocument/2006/relationships/hyperlink" Target="https://api.ieeg.mx/repoinfo/Uploads/lineamientos-generales-racionalidad-austeridad-disciplina-presupuestal-ieeg-2025.pdf" TargetMode="External"/><Relationship Id="rId254" Type="http://schemas.openxmlformats.org/officeDocument/2006/relationships/hyperlink" Target="https://api.ieeg.mx/repoinfo/Uploads/lineamientos-generales-racionalidad-austeridad-disciplina-presupuestal-ieeg-2025.pdf" TargetMode="External"/><Relationship Id="rId49" Type="http://schemas.openxmlformats.org/officeDocument/2006/relationships/hyperlink" Target="https://api.ieeg.mx/repoinfo/Uploads/lineamientos-generales-racionalidad-austeridad-disciplina-presupuestal-ieeg-2025.pdf" TargetMode="External"/><Relationship Id="rId114" Type="http://schemas.openxmlformats.org/officeDocument/2006/relationships/hyperlink" Target="https://api.ieeg.mx/repoinfo/Uploads/lineamientos-generales-racionalidad-austeridad-disciplina-presupuestal-ieeg-2025.pdf" TargetMode="External"/><Relationship Id="rId296" Type="http://schemas.openxmlformats.org/officeDocument/2006/relationships/hyperlink" Target="https://api.ieeg.mx/repoinfo/Uploads/lineamientos-generales-racionalidad-austeridad-disciplina-presupuestal-ieeg-2025.pdf" TargetMode="External"/><Relationship Id="rId461" Type="http://schemas.openxmlformats.org/officeDocument/2006/relationships/hyperlink" Target="../../../../../../../:b:/g/personal/transparencia_ieeg_org_mx/EaW29roz3htLhUhovqh2OlUBwgDcuuLywIe9zhFrvc_iAQ?e=qxvOcb" TargetMode="External"/><Relationship Id="rId60" Type="http://schemas.openxmlformats.org/officeDocument/2006/relationships/hyperlink" Target="https://api.ieeg.mx/repoinfo/Uploads/lineamientos-generales-racionalidad-austeridad-disciplina-presupuestal-ieeg-2025.pdf" TargetMode="External"/><Relationship Id="rId156" Type="http://schemas.openxmlformats.org/officeDocument/2006/relationships/hyperlink" Target="https://api.ieeg.mx/repoinfo/Uploads/lineamientos-generales-racionalidad-austeridad-disciplina-presupuestal-ieeg-2025.pdf" TargetMode="External"/><Relationship Id="rId198" Type="http://schemas.openxmlformats.org/officeDocument/2006/relationships/hyperlink" Target="https://api.ieeg.mx/repoinfo/Uploads/lineamientos-generales-racionalidad-austeridad-disciplina-presupuestal-ieeg-2025.pdf" TargetMode="External"/><Relationship Id="rId321" Type="http://schemas.openxmlformats.org/officeDocument/2006/relationships/hyperlink" Target="../../../../../../../:b:/g/personal/transparencia_ieeg_org_mx/EdLsf3Zs94FLpOxu8V_k-WQBYP3ktdGHgaxVO82tm6fY-A?e=EYt3SH" TargetMode="External"/><Relationship Id="rId363" Type="http://schemas.openxmlformats.org/officeDocument/2006/relationships/hyperlink" Target="../../../../../../../:b:/g/personal/transparencia_ieeg_org_mx/EWcLQe1jWUZJipBudiuPS8wB80AMaYhsENE90RjHBn7xdw?e=DpFtfU" TargetMode="External"/><Relationship Id="rId419" Type="http://schemas.openxmlformats.org/officeDocument/2006/relationships/hyperlink" Target="../../../../../../../:b:/g/personal/transparencia_ieeg_org_mx/EacSKX57PkNCtHjR_waK7doBL08NtXb4qmSnRBjiaBVD7w?e=YyFrY4" TargetMode="External"/><Relationship Id="rId223" Type="http://schemas.openxmlformats.org/officeDocument/2006/relationships/hyperlink" Target="https://api.ieeg.mx/repoinfo/Uploads/lineamientos-generales-racionalidad-austeridad-disciplina-presupuestal-ieeg-2025.pdf" TargetMode="External"/><Relationship Id="rId430" Type="http://schemas.openxmlformats.org/officeDocument/2006/relationships/hyperlink" Target="../../../../../../../:b:/g/personal/transparencia_ieeg_org_mx/EUG2qQaQ5xxAjhtYMaLsdM0B0rclP9MIeWC_BBdF0njhlA?e=9ofyPP" TargetMode="External"/><Relationship Id="rId18" Type="http://schemas.openxmlformats.org/officeDocument/2006/relationships/hyperlink" Target="https://api.ieeg.mx/repoinfo/Uploads/lineamientos-generales-racionalidad-austeridad-disciplina-presupuestal-ieeg-2025.pdf" TargetMode="External"/><Relationship Id="rId265" Type="http://schemas.openxmlformats.org/officeDocument/2006/relationships/hyperlink" Target="https://api.ieeg.mx/repoinfo/Uploads/lineamientos-generales-racionalidad-austeridad-disciplina-presupuestal-ieeg-2025.pdf" TargetMode="External"/><Relationship Id="rId472" Type="http://schemas.openxmlformats.org/officeDocument/2006/relationships/hyperlink" Target="../../../../../../../:b:/g/personal/transparencia_ieeg_org_mx/ER7nSvCxKcFKsC81zFSzlPkBE6a0MtWx4q2x4VyxB5NQfw?e=yBXxl9" TargetMode="External"/><Relationship Id="rId125" Type="http://schemas.openxmlformats.org/officeDocument/2006/relationships/hyperlink" Target="https://api.ieeg.mx/repoinfo/Uploads/lineamientos-generales-racionalidad-austeridad-disciplina-presupuestal-ieeg-2025.pdf" TargetMode="External"/><Relationship Id="rId167" Type="http://schemas.openxmlformats.org/officeDocument/2006/relationships/hyperlink" Target="https://api.ieeg.mx/repoinfo/Uploads/lineamientos-generales-racionalidad-austeridad-disciplina-presupuestal-ieeg-2025.pdf" TargetMode="External"/><Relationship Id="rId332" Type="http://schemas.openxmlformats.org/officeDocument/2006/relationships/hyperlink" Target="../../../../../../../:b:/g/personal/transparencia_ieeg_org_mx/EbwqpdR7nYRNiEYTqs9UVnsBkgj9yOgVOGwq2Xht2JYS6g?e=mGhveK" TargetMode="External"/><Relationship Id="rId374" Type="http://schemas.openxmlformats.org/officeDocument/2006/relationships/hyperlink" Target="../../../../../../../:b:/g/personal/transparencia_ieeg_org_mx/EQwnZeM04jhFgBlr_l_8nxUBpgiJEvQE4iqUjXjuGVOtqQ?e=qce9dh" TargetMode="External"/><Relationship Id="rId71" Type="http://schemas.openxmlformats.org/officeDocument/2006/relationships/hyperlink" Target="https://api.ieeg.mx/repoinfo/Uploads/lineamientos-generales-racionalidad-austeridad-disciplina-presupuestal-ieeg-2025.pdf" TargetMode="External"/><Relationship Id="rId234" Type="http://schemas.openxmlformats.org/officeDocument/2006/relationships/hyperlink" Target="https://api.ieeg.mx/repoinfo/Uploads/lineamientos-generales-racionalidad-austeridad-disciplina-presupuestal-ieeg-2025.pdf" TargetMode="External"/><Relationship Id="rId2" Type="http://schemas.openxmlformats.org/officeDocument/2006/relationships/hyperlink" Target="https://api.ieeg.mx/repoinfo/Uploads/lineamientos-generales-racionalidad-austeridad-disciplina-presupuestal-ieeg-2025.pdf" TargetMode="External"/><Relationship Id="rId29" Type="http://schemas.openxmlformats.org/officeDocument/2006/relationships/hyperlink" Target="https://api.ieeg.mx/repoinfo/Uploads/lineamientos-generales-racionalidad-austeridad-disciplina-presupuestal-ieeg-2025.pdf" TargetMode="External"/><Relationship Id="rId276" Type="http://schemas.openxmlformats.org/officeDocument/2006/relationships/hyperlink" Target="https://api.ieeg.mx/repoinfo/Uploads/lineamientos-generales-racionalidad-austeridad-disciplina-presupuestal-ieeg-2025.pdf" TargetMode="External"/><Relationship Id="rId441" Type="http://schemas.openxmlformats.org/officeDocument/2006/relationships/hyperlink" Target="../../../../../../../:b:/g/personal/transparencia_ieeg_org_mx/EftIkkAXXnpAqBDKbh6GQN0B2m8EgROKJ6hHAyerhBUGIQ?e=hj1C1f" TargetMode="External"/><Relationship Id="rId483" Type="http://schemas.openxmlformats.org/officeDocument/2006/relationships/hyperlink" Target="../../../../../../../:b:/g/personal/transparencia_ieeg_org_mx/EUg9BZlK9nRKrEpwJKmytwkB2OwBEZjFv4pldMRF-og9MQ?e=cfMaXW" TargetMode="External"/><Relationship Id="rId40" Type="http://schemas.openxmlformats.org/officeDocument/2006/relationships/hyperlink" Target="https://api.ieeg.mx/repoinfo/Uploads/lineamientos-generales-racionalidad-austeridad-disciplina-presupuestal-ieeg-2025.pdf" TargetMode="External"/><Relationship Id="rId136" Type="http://schemas.openxmlformats.org/officeDocument/2006/relationships/hyperlink" Target="https://api.ieeg.mx/repoinfo/Uploads/lineamientos-generales-racionalidad-austeridad-disciplina-presupuestal-ieeg-2025.pdf" TargetMode="External"/><Relationship Id="rId178" Type="http://schemas.openxmlformats.org/officeDocument/2006/relationships/hyperlink" Target="https://api.ieeg.mx/repoinfo/Uploads/lineamientos-generales-racionalidad-austeridad-disciplina-presupuestal-ieeg-2025.pdf" TargetMode="External"/><Relationship Id="rId301" Type="http://schemas.openxmlformats.org/officeDocument/2006/relationships/hyperlink" Target="https://api.ieeg.mx/repoinfo/Uploads/lineamientos-generales-racionalidad-austeridad-disciplina-presupuestal-ieeg-2025.pdf" TargetMode="External"/><Relationship Id="rId343" Type="http://schemas.openxmlformats.org/officeDocument/2006/relationships/hyperlink" Target="../../../../../../../:b:/g/personal/transparencia_ieeg_org_mx/EW-r1iA9rs5DhxWTV7ymifEBDrifMUKvFHMYrigR69oZww?e=VSIvVY" TargetMode="External"/><Relationship Id="rId82" Type="http://schemas.openxmlformats.org/officeDocument/2006/relationships/hyperlink" Target="https://api.ieeg.mx/repoinfo/Uploads/lineamientos-generales-racionalidad-austeridad-disciplina-presupuestal-ieeg-2025.pdf" TargetMode="External"/><Relationship Id="rId203" Type="http://schemas.openxmlformats.org/officeDocument/2006/relationships/hyperlink" Target="https://api.ieeg.mx/repoinfo/Uploads/lineamientos-generales-racionalidad-austeridad-disciplina-presupuestal-ieeg-2025.pdf" TargetMode="External"/><Relationship Id="rId385" Type="http://schemas.openxmlformats.org/officeDocument/2006/relationships/hyperlink" Target="../../../../../../../:b:/g/personal/transparencia_ieeg_org_mx/Ecb2Y9Lqq-tFh_a4O2G9NF8B6tO5GhzVaMel-z-QjezFPA?e=Jn9TdN" TargetMode="External"/><Relationship Id="rId245" Type="http://schemas.openxmlformats.org/officeDocument/2006/relationships/hyperlink" Target="https://api.ieeg.mx/repoinfo/Uploads/lineamientos-generales-racionalidad-austeridad-disciplina-presupuestal-ieeg-2025.pdf" TargetMode="External"/><Relationship Id="rId287" Type="http://schemas.openxmlformats.org/officeDocument/2006/relationships/hyperlink" Target="https://api.ieeg.mx/repoinfo/Uploads/lineamientos-generales-racionalidad-austeridad-disciplina-presupuestal-ieeg-2025.pdf" TargetMode="External"/><Relationship Id="rId410" Type="http://schemas.openxmlformats.org/officeDocument/2006/relationships/hyperlink" Target="../../../../../../../:b:/g/personal/transparencia_ieeg_org_mx/EeGDmbPc7mxJrItRguxb8j4BabT75M9DB661dj98NpKOQg?e=pLaq7S" TargetMode="External"/><Relationship Id="rId452" Type="http://schemas.openxmlformats.org/officeDocument/2006/relationships/hyperlink" Target="../../../../../../../:b:/g/personal/transparencia_ieeg_org_mx/Eeaz7ua46cpJoQyS_nSeFR4BMr9RCMJgI4kLAPwvnw_lXA?e=14WbHQ" TargetMode="External"/><Relationship Id="rId494" Type="http://schemas.openxmlformats.org/officeDocument/2006/relationships/hyperlink" Target="../../../../../../../:b:/g/personal/transparencia_ieeg_org_mx/EdW1OpLjixJMqh1PK0JJstsBXN1JDVUFihjZ-QdPTCsAIw?e=NKzRkH" TargetMode="External"/><Relationship Id="rId508" Type="http://schemas.openxmlformats.org/officeDocument/2006/relationships/hyperlink" Target="../../../../../../../:b:/g/personal/transparencia_ieeg_org_mx/EYRfq-QiiJ9EnAtIvW5_nsMB_sUeOtMqjQQXJJXmwLncxQ?e=S4nsY3" TargetMode="External"/><Relationship Id="rId105" Type="http://schemas.openxmlformats.org/officeDocument/2006/relationships/hyperlink" Target="https://api.ieeg.mx/repoinfo/Uploads/lineamientos-generales-racionalidad-austeridad-disciplina-presupuestal-ieeg-2025.pdf" TargetMode="External"/><Relationship Id="rId147" Type="http://schemas.openxmlformats.org/officeDocument/2006/relationships/hyperlink" Target="https://api.ieeg.mx/repoinfo/Uploads/lineamientos-generales-racionalidad-austeridad-disciplina-presupuestal-ieeg-2025.pdf" TargetMode="External"/><Relationship Id="rId312" Type="http://schemas.openxmlformats.org/officeDocument/2006/relationships/hyperlink" Target="https://api.ieeg.mx/repoinfo/Uploads/lineamientos-generales-racionalidad-austeridad-disciplina-presupuestal-ieeg-2025.pdf" TargetMode="External"/><Relationship Id="rId354" Type="http://schemas.openxmlformats.org/officeDocument/2006/relationships/hyperlink" Target="../../../../../../../:b:/g/personal/transparencia_ieeg_org_mx/EQbOQ5Qg8_5NhLflCqgIx1oBwfazf5tS9jvWfAHidw00Jg?e=Pi77dW" TargetMode="External"/><Relationship Id="rId51" Type="http://schemas.openxmlformats.org/officeDocument/2006/relationships/hyperlink" Target="https://api.ieeg.mx/repoinfo/Uploads/lineamientos-generales-racionalidad-austeridad-disciplina-presupuestal-ieeg-2025.pdf" TargetMode="External"/><Relationship Id="rId93" Type="http://schemas.openxmlformats.org/officeDocument/2006/relationships/hyperlink" Target="https://api.ieeg.mx/repoinfo/Uploads/lineamientos-generales-racionalidad-austeridad-disciplina-presupuestal-ieeg-2025.pdf" TargetMode="External"/><Relationship Id="rId189" Type="http://schemas.openxmlformats.org/officeDocument/2006/relationships/hyperlink" Target="https://api.ieeg.mx/repoinfo/Uploads/lineamientos-generales-racionalidad-austeridad-disciplina-presupuestal-ieeg-2025.pdf" TargetMode="External"/><Relationship Id="rId396" Type="http://schemas.openxmlformats.org/officeDocument/2006/relationships/hyperlink" Target="../../../../../../../:b:/g/personal/transparencia_ieeg_org_mx/EfufHwa5m85EmKMHRPuVCAcBwvkCJz0GhOYxgYNwFoBHQg?e=rOlHz6" TargetMode="External"/><Relationship Id="rId214" Type="http://schemas.openxmlformats.org/officeDocument/2006/relationships/hyperlink" Target="https://api.ieeg.mx/repoinfo/Uploads/lineamientos-generales-racionalidad-austeridad-disciplina-presupuestal-ieeg-2025.pdf" TargetMode="External"/><Relationship Id="rId256" Type="http://schemas.openxmlformats.org/officeDocument/2006/relationships/hyperlink" Target="https://api.ieeg.mx/repoinfo/Uploads/lineamientos-generales-racionalidad-austeridad-disciplina-presupuestal-ieeg-2025.pdf" TargetMode="External"/><Relationship Id="rId298" Type="http://schemas.openxmlformats.org/officeDocument/2006/relationships/hyperlink" Target="https://api.ieeg.mx/repoinfo/Uploads/lineamientos-generales-racionalidad-austeridad-disciplina-presupuestal-ieeg-2025.pdf" TargetMode="External"/><Relationship Id="rId421" Type="http://schemas.openxmlformats.org/officeDocument/2006/relationships/hyperlink" Target="../../../../../../../:b:/g/personal/transparencia_ieeg_org_mx/EcTi9nwYiqRMl9gWIYYYYigBxtLrBGyt13O5AOGsKkqS_w?e=fTgYfB" TargetMode="External"/><Relationship Id="rId463" Type="http://schemas.openxmlformats.org/officeDocument/2006/relationships/hyperlink" Target="../../../../../../../:b:/g/personal/transparencia_ieeg_org_mx/EbgN_VYQvulPmnrAX-bCxrwBNtniwXvIMgwGpwCASqm2Ww?e=mtgXuH" TargetMode="External"/><Relationship Id="rId116" Type="http://schemas.openxmlformats.org/officeDocument/2006/relationships/hyperlink" Target="https://api.ieeg.mx/repoinfo/Uploads/lineamientos-generales-racionalidad-austeridad-disciplina-presupuestal-ieeg-2025.pdf" TargetMode="External"/><Relationship Id="rId158" Type="http://schemas.openxmlformats.org/officeDocument/2006/relationships/hyperlink" Target="https://api.ieeg.mx/repoinfo/Uploads/lineamientos-generales-racionalidad-austeridad-disciplina-presupuestal-ieeg-2025.pdf" TargetMode="External"/><Relationship Id="rId323" Type="http://schemas.openxmlformats.org/officeDocument/2006/relationships/hyperlink" Target="../../../../../../../:b:/g/personal/transparencia_ieeg_org_mx/ERi-suFxW9FFlU44Bz8D4PgB6lD6gs21MYZNHYMOisfmcQ?e=AafzxK" TargetMode="External"/><Relationship Id="rId20" Type="http://schemas.openxmlformats.org/officeDocument/2006/relationships/hyperlink" Target="https://api.ieeg.mx/repoinfo/Uploads/lineamientos-generales-racionalidad-austeridad-disciplina-presupuestal-ieeg-2025.pdf" TargetMode="External"/><Relationship Id="rId62" Type="http://schemas.openxmlformats.org/officeDocument/2006/relationships/hyperlink" Target="https://api.ieeg.mx/repoinfo/Uploads/lineamientos-generales-racionalidad-austeridad-disciplina-presupuestal-ieeg-2025.pdf" TargetMode="External"/><Relationship Id="rId365" Type="http://schemas.openxmlformats.org/officeDocument/2006/relationships/hyperlink" Target="../../../../../../../:b:/g/personal/transparencia_ieeg_org_mx/EW4QmpVL8U9Ek9gkjyTWzKwBeXwF2aE-ettjw7tTCoPltA?e=YU1W7K" TargetMode="External"/><Relationship Id="rId225" Type="http://schemas.openxmlformats.org/officeDocument/2006/relationships/hyperlink" Target="https://api.ieeg.mx/repoinfo/Uploads/lineamientos-generales-racionalidad-austeridad-disciplina-presupuestal-ieeg-2025.pdf" TargetMode="External"/><Relationship Id="rId267" Type="http://schemas.openxmlformats.org/officeDocument/2006/relationships/hyperlink" Target="https://api.ieeg.mx/repoinfo/Uploads/lineamientos-generales-racionalidad-austeridad-disciplina-presupuestal-ieeg-2025.pdf" TargetMode="External"/><Relationship Id="rId432" Type="http://schemas.openxmlformats.org/officeDocument/2006/relationships/hyperlink" Target="../../../../../../../:b:/g/personal/transparencia_ieeg_org_mx/EfosbbyvCM5JndXHriRxNwAB7WPTgFCpSBnv1edvHu6bDA?e=E0C9YO" TargetMode="External"/><Relationship Id="rId474" Type="http://schemas.openxmlformats.org/officeDocument/2006/relationships/hyperlink" Target="../../../../../../../:b:/g/personal/transparencia_ieeg_org_mx/EUykJ_s9RX9HiuKN0PplWmoBrDI1Sf62K3uou7pWtateUA?e=BxE62h" TargetMode="External"/><Relationship Id="rId127" Type="http://schemas.openxmlformats.org/officeDocument/2006/relationships/hyperlink" Target="https://api.ieeg.mx/repoinfo/Uploads/lineamientos-generales-racionalidad-austeridad-disciplina-presupuestal-ieeg-2025.pdf" TargetMode="External"/><Relationship Id="rId31" Type="http://schemas.openxmlformats.org/officeDocument/2006/relationships/hyperlink" Target="https://api.ieeg.mx/repoinfo/Uploads/lineamientos-generales-racionalidad-austeridad-disciplina-presupuestal-ieeg-2025.pdf" TargetMode="External"/><Relationship Id="rId73" Type="http://schemas.openxmlformats.org/officeDocument/2006/relationships/hyperlink" Target="https://api.ieeg.mx/repoinfo/Uploads/lineamientos-generales-racionalidad-austeridad-disciplina-presupuestal-ieeg-2025.pdf" TargetMode="External"/><Relationship Id="rId169" Type="http://schemas.openxmlformats.org/officeDocument/2006/relationships/hyperlink" Target="https://api.ieeg.mx/repoinfo/Uploads/lineamientos-generales-racionalidad-austeridad-disciplina-presupuestal-ieeg-2025.pdf" TargetMode="External"/><Relationship Id="rId334" Type="http://schemas.openxmlformats.org/officeDocument/2006/relationships/hyperlink" Target="../../../../../../../:b:/g/personal/transparencia_ieeg_org_mx/EYQSz991ptxMv3pDu2BkDSsBnAoQ0g0UJfbu-UdROOcOeg?e=4QY5nX" TargetMode="External"/><Relationship Id="rId376" Type="http://schemas.openxmlformats.org/officeDocument/2006/relationships/hyperlink" Target="../../../../../../../:b:/g/personal/transparencia_ieeg_org_mx/EV2HfAEEXAdDhq2l61aRT0kBP0ZgQup00kPY1IlKx_zGVw?e=tXHmeP" TargetMode="External"/><Relationship Id="rId4" Type="http://schemas.openxmlformats.org/officeDocument/2006/relationships/hyperlink" Target="https://api.ieeg.mx/repoinfo/Uploads/lineamientos-generales-racionalidad-austeridad-disciplina-presupuestal-ieeg-2025.pdf" TargetMode="External"/><Relationship Id="rId180" Type="http://schemas.openxmlformats.org/officeDocument/2006/relationships/hyperlink" Target="https://api.ieeg.mx/repoinfo/Uploads/lineamientos-generales-racionalidad-austeridad-disciplina-presupuestal-ieeg-2025.pdf" TargetMode="External"/><Relationship Id="rId236" Type="http://schemas.openxmlformats.org/officeDocument/2006/relationships/hyperlink" Target="https://api.ieeg.mx/repoinfo/Uploads/lineamientos-generales-racionalidad-austeridad-disciplina-presupuestal-ieeg-2025.pdf" TargetMode="External"/><Relationship Id="rId278" Type="http://schemas.openxmlformats.org/officeDocument/2006/relationships/hyperlink" Target="https://api.ieeg.mx/repoinfo/Uploads/lineamientos-generales-racionalidad-austeridad-disciplina-presupuestal-ieeg-2025.pdf" TargetMode="External"/><Relationship Id="rId401" Type="http://schemas.openxmlformats.org/officeDocument/2006/relationships/hyperlink" Target="../../../../../../../:b:/g/personal/transparencia_ieeg_org_mx/EWWvECH2WSZNtLdEUdvnfvkBn4MUC_92GEPg6KnEu3XsnQ?e=G9f64J" TargetMode="External"/><Relationship Id="rId443" Type="http://schemas.openxmlformats.org/officeDocument/2006/relationships/hyperlink" Target="../../../../../../../:b:/g/personal/transparencia_ieeg_org_mx/Eck5nXS-DlVHiGvdR9F6ltkB9c0QC5vyrM8DbH98UlyS8A?e=smOtUt" TargetMode="External"/><Relationship Id="rId303" Type="http://schemas.openxmlformats.org/officeDocument/2006/relationships/hyperlink" Target="https://api.ieeg.mx/repoinfo/Uploads/lineamientos-generales-racionalidad-austeridad-disciplina-presupuestal-ieeg-2025.pdf" TargetMode="External"/><Relationship Id="rId485" Type="http://schemas.openxmlformats.org/officeDocument/2006/relationships/hyperlink" Target="../../../../../../../:b:/g/personal/transparencia_ieeg_org_mx/Ee4WRr799b5Fixbq1aX8ckgBtV8Wb1_N11rCrLGdzTE_aQ?e=LDcgS2" TargetMode="External"/><Relationship Id="rId42" Type="http://schemas.openxmlformats.org/officeDocument/2006/relationships/hyperlink" Target="https://api.ieeg.mx/repoinfo/Uploads/lineamientos-generales-racionalidad-austeridad-disciplina-presupuestal-ieeg-2025.pdf" TargetMode="External"/><Relationship Id="rId84" Type="http://schemas.openxmlformats.org/officeDocument/2006/relationships/hyperlink" Target="https://api.ieeg.mx/repoinfo/Uploads/lineamientos-generales-racionalidad-austeridad-disciplina-presupuestal-ieeg-2025.pdf" TargetMode="External"/><Relationship Id="rId138" Type="http://schemas.openxmlformats.org/officeDocument/2006/relationships/hyperlink" Target="https://api.ieeg.mx/repoinfo/Uploads/lineamientos-generales-racionalidad-austeridad-disciplina-presupuestal-ieeg-2025.pdf" TargetMode="External"/><Relationship Id="rId345" Type="http://schemas.openxmlformats.org/officeDocument/2006/relationships/hyperlink" Target="../../../../../../../:b:/g/personal/transparencia_ieeg_org_mx/Eb3UecNEI4dPs_SJpuXwaOYBWbfUUw0AfBKt6g4okJJHgA?e=qUH39i" TargetMode="External"/><Relationship Id="rId387" Type="http://schemas.openxmlformats.org/officeDocument/2006/relationships/hyperlink" Target="../../../../../../../:b:/g/personal/transparencia_ieeg_org_mx/ESJK8_45FKFGvSyD7NYruDQBjLlGKeWkN3FeXwBFkwH7qQ?e=gqLZ6I" TargetMode="External"/><Relationship Id="rId510" Type="http://schemas.openxmlformats.org/officeDocument/2006/relationships/hyperlink" Target="../../../../../../../:b:/g/personal/transparencia_ieeg_org_mx/EXK7DwutKt9MoyB89WvujPkBVIc3Pu8D5B1MFB2OTTDqvw?e=vu1JlO" TargetMode="External"/><Relationship Id="rId191" Type="http://schemas.openxmlformats.org/officeDocument/2006/relationships/hyperlink" Target="https://api.ieeg.mx/repoinfo/Uploads/lineamientos-generales-racionalidad-austeridad-disciplina-presupuestal-ieeg-2025.pdf" TargetMode="External"/><Relationship Id="rId205" Type="http://schemas.openxmlformats.org/officeDocument/2006/relationships/hyperlink" Target="https://api.ieeg.mx/repoinfo/Uploads/lineamientos-generales-racionalidad-austeridad-disciplina-presupuestal-ieeg-2025.pdf" TargetMode="External"/><Relationship Id="rId247" Type="http://schemas.openxmlformats.org/officeDocument/2006/relationships/hyperlink" Target="https://api.ieeg.mx/repoinfo/Uploads/lineamientos-generales-racionalidad-austeridad-disciplina-presupuestal-ieeg-2025.pdf" TargetMode="External"/><Relationship Id="rId412" Type="http://schemas.openxmlformats.org/officeDocument/2006/relationships/hyperlink" Target="../../../../../../../:b:/g/personal/transparencia_ieeg_org_mx/EXLZ5SR0EbtNjmir06jnLN0BCUEU3jUK9R1_hs0qMn5X8Q?e=Bj5uHz" TargetMode="External"/><Relationship Id="rId107" Type="http://schemas.openxmlformats.org/officeDocument/2006/relationships/hyperlink" Target="https://api.ieeg.mx/repoinfo/Uploads/lineamientos-generales-racionalidad-austeridad-disciplina-presupuestal-ieeg-2025.pdf" TargetMode="External"/><Relationship Id="rId289" Type="http://schemas.openxmlformats.org/officeDocument/2006/relationships/hyperlink" Target="https://api.ieeg.mx/repoinfo/Uploads/lineamientos-generales-racionalidad-austeridad-disciplina-presupuestal-ieeg-2025.pdf" TargetMode="External"/><Relationship Id="rId454" Type="http://schemas.openxmlformats.org/officeDocument/2006/relationships/hyperlink" Target="../../../../../../../:b:/g/personal/transparencia_ieeg_org_mx/Ebz3EriSFXJNqV7K2l6e94oBO-WqTX-MfH7FRvFIHXpomA?e=4dnYgV" TargetMode="External"/><Relationship Id="rId496" Type="http://schemas.openxmlformats.org/officeDocument/2006/relationships/hyperlink" Target="../../../../../../../:b:/g/personal/transparencia_ieeg_org_mx/EcmYANm43xJHgpTg2ZHkwhQB1tnEIZ1NZa-QgJgflZDL2A?e=JJBdSG" TargetMode="External"/><Relationship Id="rId11" Type="http://schemas.openxmlformats.org/officeDocument/2006/relationships/hyperlink" Target="https://api.ieeg.mx/repoinfo/Uploads/lineamientos-generales-racionalidad-austeridad-disciplina-presupuestal-ieeg-2025.pdf" TargetMode="External"/><Relationship Id="rId53" Type="http://schemas.openxmlformats.org/officeDocument/2006/relationships/hyperlink" Target="https://api.ieeg.mx/repoinfo/Uploads/lineamientos-generales-racionalidad-austeridad-disciplina-presupuestal-ieeg-2025.pdf" TargetMode="External"/><Relationship Id="rId149" Type="http://schemas.openxmlformats.org/officeDocument/2006/relationships/hyperlink" Target="https://api.ieeg.mx/repoinfo/Uploads/lineamientos-generales-racionalidad-austeridad-disciplina-presupuestal-ieeg-2025.pdf" TargetMode="External"/><Relationship Id="rId314" Type="http://schemas.openxmlformats.org/officeDocument/2006/relationships/hyperlink" Target="https://api.ieeg.mx/repoinfo/Uploads/lineamientos-generales-racionalidad-austeridad-disciplina-presupuestal-ieeg-2025.pdf" TargetMode="External"/><Relationship Id="rId356" Type="http://schemas.openxmlformats.org/officeDocument/2006/relationships/hyperlink" Target="../../../../../../../:b:/g/personal/transparencia_ieeg_org_mx/ESnd-FyNbhJMo2V6umVW03sBw9vLa57WqdzJwUU_f0wGeA?e=NHoGnO" TargetMode="External"/><Relationship Id="rId398" Type="http://schemas.openxmlformats.org/officeDocument/2006/relationships/hyperlink" Target="../../../../../../../:b:/g/personal/transparencia_ieeg_org_mx/ESdecqUDpx5PiiHsT_efExoBKLOdncSh0MDHs1E8E8nptQ?e=1bdi1c" TargetMode="External"/><Relationship Id="rId95" Type="http://schemas.openxmlformats.org/officeDocument/2006/relationships/hyperlink" Target="https://api.ieeg.mx/repoinfo/Uploads/lineamientos-generales-racionalidad-austeridad-disciplina-presupuestal-ieeg-2025.pdf" TargetMode="External"/><Relationship Id="rId160" Type="http://schemas.openxmlformats.org/officeDocument/2006/relationships/hyperlink" Target="https://api.ieeg.mx/repoinfo/Uploads/lineamientos-generales-racionalidad-austeridad-disciplina-presupuestal-ieeg-2025.pdf" TargetMode="External"/><Relationship Id="rId216" Type="http://schemas.openxmlformats.org/officeDocument/2006/relationships/hyperlink" Target="https://api.ieeg.mx/repoinfo/Uploads/lineamientos-generales-racionalidad-austeridad-disciplina-presupuestal-ieeg-2025.pdf" TargetMode="External"/><Relationship Id="rId423" Type="http://schemas.openxmlformats.org/officeDocument/2006/relationships/hyperlink" Target="../../../../../../../:b:/g/personal/transparencia_ieeg_org_mx/Ecq4BK4Ap15Jh0I7JU0skMMBom-BFRwVvBhbyUS2CsF1Ow?e=QmxkIY" TargetMode="External"/><Relationship Id="rId258" Type="http://schemas.openxmlformats.org/officeDocument/2006/relationships/hyperlink" Target="https://api.ieeg.mx/repoinfo/Uploads/lineamientos-generales-racionalidad-austeridad-disciplina-presupuestal-ieeg-2025.pdf" TargetMode="External"/><Relationship Id="rId465" Type="http://schemas.openxmlformats.org/officeDocument/2006/relationships/hyperlink" Target="../../../../../../../:b:/g/personal/transparencia_ieeg_org_mx/EbAlI9BOAWtBjuLRF9_oyJoBG2tmmgkW7TAr8fKxNuUStQ?e=BBGY30" TargetMode="External"/><Relationship Id="rId22" Type="http://schemas.openxmlformats.org/officeDocument/2006/relationships/hyperlink" Target="https://api.ieeg.mx/repoinfo/Uploads/lineamientos-generales-racionalidad-austeridad-disciplina-presupuestal-ieeg-2025.pdf" TargetMode="External"/><Relationship Id="rId64" Type="http://schemas.openxmlformats.org/officeDocument/2006/relationships/hyperlink" Target="https://api.ieeg.mx/repoinfo/Uploads/lineamientos-generales-racionalidad-austeridad-disciplina-presupuestal-ieeg-2025.pdf" TargetMode="External"/><Relationship Id="rId118" Type="http://schemas.openxmlformats.org/officeDocument/2006/relationships/hyperlink" Target="https://api.ieeg.mx/repoinfo/Uploads/lineamientos-generales-racionalidad-austeridad-disciplina-presupuestal-ieeg-2025.pdf" TargetMode="External"/><Relationship Id="rId325" Type="http://schemas.openxmlformats.org/officeDocument/2006/relationships/hyperlink" Target="../../../../../../../:b:/g/personal/transparencia_ieeg_org_mx/ESlJUIxHYTJMitky4nDfUHMB1deaA0ghvWqF06ja9Hkz3A?e=0GnQkY" TargetMode="External"/><Relationship Id="rId367" Type="http://schemas.openxmlformats.org/officeDocument/2006/relationships/hyperlink" Target="../../../../../../../:b:/g/personal/transparencia_ieeg_org_mx/EQQpHKCWcWRDumE03CpnkPABHJlKjyC9Zq39bApKXSssdg?e=ZBwf2l" TargetMode="External"/><Relationship Id="rId171" Type="http://schemas.openxmlformats.org/officeDocument/2006/relationships/hyperlink" Target="https://api.ieeg.mx/repoinfo/Uploads/lineamientos-generales-racionalidad-austeridad-disciplina-presupuestal-ieeg-2025.pdf" TargetMode="External"/><Relationship Id="rId227" Type="http://schemas.openxmlformats.org/officeDocument/2006/relationships/hyperlink" Target="https://api.ieeg.mx/repoinfo/Uploads/lineamientos-generales-racionalidad-austeridad-disciplina-presupuestal-ieeg-2025.pdf" TargetMode="External"/><Relationship Id="rId269" Type="http://schemas.openxmlformats.org/officeDocument/2006/relationships/hyperlink" Target="https://api.ieeg.mx/repoinfo/Uploads/lineamientos-generales-racionalidad-austeridad-disciplina-presupuestal-ieeg-2025.pdf" TargetMode="External"/><Relationship Id="rId434" Type="http://schemas.openxmlformats.org/officeDocument/2006/relationships/hyperlink" Target="../../../../../../../:b:/g/personal/transparencia_ieeg_org_mx/EdrHxE6qzHROgc0H7-OpVOUBwTJLOGZEWBiP4IzRlJPaGg?e=y2x69x" TargetMode="External"/><Relationship Id="rId476" Type="http://schemas.openxmlformats.org/officeDocument/2006/relationships/hyperlink" Target="../../../../../../../:b:/g/personal/transparencia_ieeg_org_mx/Ed_jZmKc5G5EmOQa7mFxxm4B5mqKHf3-n4ok9ptB70CfJw?e=8pGch7" TargetMode="External"/><Relationship Id="rId33" Type="http://schemas.openxmlformats.org/officeDocument/2006/relationships/hyperlink" Target="https://api.ieeg.mx/repoinfo/Uploads/lineamientos-generales-racionalidad-austeridad-disciplina-presupuestal-ieeg-2025.pdf" TargetMode="External"/><Relationship Id="rId129" Type="http://schemas.openxmlformats.org/officeDocument/2006/relationships/hyperlink" Target="https://api.ieeg.mx/repoinfo/Uploads/lineamientos-generales-racionalidad-austeridad-disciplina-presupuestal-ieeg-2025.pdf" TargetMode="External"/><Relationship Id="rId280" Type="http://schemas.openxmlformats.org/officeDocument/2006/relationships/hyperlink" Target="https://api.ieeg.mx/repoinfo/Uploads/lineamientos-generales-racionalidad-austeridad-disciplina-presupuestal-ieeg-2025.pdf" TargetMode="External"/><Relationship Id="rId336" Type="http://schemas.openxmlformats.org/officeDocument/2006/relationships/hyperlink" Target="../../../../../../../:b:/g/personal/transparencia_ieeg_org_mx/EdKef63zxL1Cl3GePLSUf6gBTXhQ2Za4HJOArl6uP7mtXg?e=p0wBB2" TargetMode="External"/><Relationship Id="rId501" Type="http://schemas.openxmlformats.org/officeDocument/2006/relationships/hyperlink" Target="../../../../../../../:b:/g/personal/transparencia_ieeg_org_mx/EZE7wfnmqYBDp_C3x0DaO54BKU7HxxKzrtzElk1l_RoUqw?e=Kg7cHS" TargetMode="External"/><Relationship Id="rId75" Type="http://schemas.openxmlformats.org/officeDocument/2006/relationships/hyperlink" Target="https://api.ieeg.mx/repoinfo/Uploads/lineamientos-generales-racionalidad-austeridad-disciplina-presupuestal-ieeg-2025.pdf" TargetMode="External"/><Relationship Id="rId140" Type="http://schemas.openxmlformats.org/officeDocument/2006/relationships/hyperlink" Target="https://api.ieeg.mx/repoinfo/Uploads/lineamientos-generales-racionalidad-austeridad-disciplina-presupuestal-ieeg-2025.pdf" TargetMode="External"/><Relationship Id="rId182" Type="http://schemas.openxmlformats.org/officeDocument/2006/relationships/hyperlink" Target="https://api.ieeg.mx/repoinfo/Uploads/lineamientos-generales-racionalidad-austeridad-disciplina-presupuestal-ieeg-2025.pdf" TargetMode="External"/><Relationship Id="rId378" Type="http://schemas.openxmlformats.org/officeDocument/2006/relationships/hyperlink" Target="../../../../../../../:b:/g/personal/transparencia_ieeg_org_mx/EdYKK_71n0pIvlduEqcUavMBxQgTlfe84GWueG4N3YjOLw?e=k132Oc" TargetMode="External"/><Relationship Id="rId403" Type="http://schemas.openxmlformats.org/officeDocument/2006/relationships/hyperlink" Target="../../../../../../../:b:/g/personal/transparencia_ieeg_org_mx/EWSmYfhbeIROmyhkW6MGziIBXRqnWnVrJAeNdLODDZ_dZA?e=v75Nh8" TargetMode="External"/><Relationship Id="rId6" Type="http://schemas.openxmlformats.org/officeDocument/2006/relationships/hyperlink" Target="https://api.ieeg.mx/repoinfo/Uploads/lineamientos-generales-racionalidad-austeridad-disciplina-presupuestal-ieeg-2025.pdf" TargetMode="External"/><Relationship Id="rId238" Type="http://schemas.openxmlformats.org/officeDocument/2006/relationships/hyperlink" Target="https://api.ieeg.mx/repoinfo/Uploads/lineamientos-generales-racionalidad-austeridad-disciplina-presupuestal-ieeg-2025.pdf" TargetMode="External"/><Relationship Id="rId445" Type="http://schemas.openxmlformats.org/officeDocument/2006/relationships/hyperlink" Target="../../../../../../../:b:/g/personal/transparencia_ieeg_org_mx/EWiubuHjq09OljUioRYkZbABXrz7hjCdvQB4ESfTg5JBhg?e=0Kkdsl" TargetMode="External"/><Relationship Id="rId487" Type="http://schemas.openxmlformats.org/officeDocument/2006/relationships/hyperlink" Target="../../../../../../../:b:/g/personal/transparencia_ieeg_org_mx/ES-WvcdwXHJDjpQZWzG5GhEBw5vKCBs_B5Qcme5OShJjLQ?e=mSbggl" TargetMode="External"/><Relationship Id="rId291" Type="http://schemas.openxmlformats.org/officeDocument/2006/relationships/hyperlink" Target="https://api.ieeg.mx/repoinfo/Uploads/lineamientos-generales-racionalidad-austeridad-disciplina-presupuestal-ieeg-2025.pdf" TargetMode="External"/><Relationship Id="rId305" Type="http://schemas.openxmlformats.org/officeDocument/2006/relationships/hyperlink" Target="https://api.ieeg.mx/repoinfo/Uploads/lineamientos-generales-racionalidad-austeridad-disciplina-presupuestal-ieeg-2025.pdf" TargetMode="External"/><Relationship Id="rId347" Type="http://schemas.openxmlformats.org/officeDocument/2006/relationships/hyperlink" Target="../../../../../../../:b:/g/personal/transparencia_ieeg_org_mx/ESzSGu-HHVRNjkwqMP8JRjgBU42KtXUp7ytrtfVh6g4o8A?e=h7jGpG" TargetMode="External"/><Relationship Id="rId512" Type="http://schemas.openxmlformats.org/officeDocument/2006/relationships/hyperlink" Target="../../../../../../../:b:/g/personal/transparencia_ieeg_org_mx/ETE1vvQQhl1HvwDo7a8M5f0BdcQKs1sYATKQ_cLoqEybgw?e=vd1Szn" TargetMode="External"/><Relationship Id="rId44" Type="http://schemas.openxmlformats.org/officeDocument/2006/relationships/hyperlink" Target="https://api.ieeg.mx/repoinfo/Uploads/lineamientos-generales-racionalidad-austeridad-disciplina-presupuestal-ieeg-2025.pdf" TargetMode="External"/><Relationship Id="rId86" Type="http://schemas.openxmlformats.org/officeDocument/2006/relationships/hyperlink" Target="https://api.ieeg.mx/repoinfo/Uploads/lineamientos-generales-racionalidad-austeridad-disciplina-presupuestal-ieeg-2025.pdf" TargetMode="External"/><Relationship Id="rId151" Type="http://schemas.openxmlformats.org/officeDocument/2006/relationships/hyperlink" Target="https://api.ieeg.mx/repoinfo/Uploads/lineamientos-generales-racionalidad-austeridad-disciplina-presupuestal-ieeg-2025.pdf" TargetMode="External"/><Relationship Id="rId389" Type="http://schemas.openxmlformats.org/officeDocument/2006/relationships/hyperlink" Target="../../../../../../../:b:/g/personal/transparencia_ieeg_org_mx/ERPhZyeJF0pJqaA6dudW1aoBXX4kK6NqohMm9yDeU2nCaw?e=kbOTfd" TargetMode="External"/><Relationship Id="rId193" Type="http://schemas.openxmlformats.org/officeDocument/2006/relationships/hyperlink" Target="https://api.ieeg.mx/repoinfo/Uploads/lineamientos-generales-racionalidad-austeridad-disciplina-presupuestal-ieeg-2025.pdf" TargetMode="External"/><Relationship Id="rId207" Type="http://schemas.openxmlformats.org/officeDocument/2006/relationships/hyperlink" Target="https://api.ieeg.mx/repoinfo/Uploads/lineamientos-generales-racionalidad-austeridad-disciplina-presupuestal-ieeg-2025.pdf" TargetMode="External"/><Relationship Id="rId249" Type="http://schemas.openxmlformats.org/officeDocument/2006/relationships/hyperlink" Target="https://api.ieeg.mx/repoinfo/Uploads/lineamientos-generales-racionalidad-austeridad-disciplina-presupuestal-ieeg-2025.pdf" TargetMode="External"/><Relationship Id="rId414" Type="http://schemas.openxmlformats.org/officeDocument/2006/relationships/hyperlink" Target="../../../../../../../:b:/g/personal/transparencia_ieeg_org_mx/EaebleQc51hOi1lh9VGoEKkBsn5D8Fg8L7KjwgUxtWJ20Q?e=Y3nGI9" TargetMode="External"/><Relationship Id="rId456" Type="http://schemas.openxmlformats.org/officeDocument/2006/relationships/hyperlink" Target="../../../../../../../:b:/g/personal/transparencia_ieeg_org_mx/EfUEaUXbHwBEpbXsL44kMG0BNsOq-Gi7uSOmUYZx1YgfAg?e=QukdqH" TargetMode="External"/><Relationship Id="rId498" Type="http://schemas.openxmlformats.org/officeDocument/2006/relationships/hyperlink" Target="../../../../../../../:b:/g/personal/transparencia_ieeg_org_mx/EVb9J-FgNbhJuKGL5i0PxQ4BHKGh7T7ahssL-huwZ_7X4g?e=gJoCBa" TargetMode="External"/><Relationship Id="rId13" Type="http://schemas.openxmlformats.org/officeDocument/2006/relationships/hyperlink" Target="https://api.ieeg.mx/repoinfo/Uploads/lineamientos-generales-racionalidad-austeridad-disciplina-presupuestal-ieeg-2025.pdf" TargetMode="External"/><Relationship Id="rId109" Type="http://schemas.openxmlformats.org/officeDocument/2006/relationships/hyperlink" Target="https://api.ieeg.mx/repoinfo/Uploads/lineamientos-generales-racionalidad-austeridad-disciplina-presupuestal-ieeg-2025.pdf" TargetMode="External"/><Relationship Id="rId260" Type="http://schemas.openxmlformats.org/officeDocument/2006/relationships/hyperlink" Target="https://api.ieeg.mx/repoinfo/Uploads/lineamientos-generales-racionalidad-austeridad-disciplina-presupuestal-ieeg-2025.pdf" TargetMode="External"/><Relationship Id="rId316" Type="http://schemas.openxmlformats.org/officeDocument/2006/relationships/hyperlink" Target="https://api.ieeg.mx/repoinfo/Uploads/lineamientos-generales-racionalidad-austeridad-disciplina-presupuestal-ieeg-2025.pdf" TargetMode="External"/><Relationship Id="rId55" Type="http://schemas.openxmlformats.org/officeDocument/2006/relationships/hyperlink" Target="https://api.ieeg.mx/repoinfo/Uploads/lineamientos-generales-racionalidad-austeridad-disciplina-presupuestal-ieeg-2025.pdf" TargetMode="External"/><Relationship Id="rId97" Type="http://schemas.openxmlformats.org/officeDocument/2006/relationships/hyperlink" Target="https://api.ieeg.mx/repoinfo/Uploads/lineamientos-generales-racionalidad-austeridad-disciplina-presupuestal-ieeg-2025.pdf" TargetMode="External"/><Relationship Id="rId120" Type="http://schemas.openxmlformats.org/officeDocument/2006/relationships/hyperlink" Target="https://api.ieeg.mx/repoinfo/Uploads/lineamientos-generales-racionalidad-austeridad-disciplina-presupuestal-ieeg-2025.pdf" TargetMode="External"/><Relationship Id="rId358" Type="http://schemas.openxmlformats.org/officeDocument/2006/relationships/hyperlink" Target="../../../../../../../:b:/g/personal/transparencia_ieeg_org_mx/ERL-cHUDQ-9AltCj7csxXJkBkXn8oRTR8TaTtIbKvadI0g?e=U6ll1u" TargetMode="External"/><Relationship Id="rId162" Type="http://schemas.openxmlformats.org/officeDocument/2006/relationships/hyperlink" Target="https://api.ieeg.mx/repoinfo/Uploads/lineamientos-generales-racionalidad-austeridad-disciplina-presupuestal-ieeg-2025.pdf" TargetMode="External"/><Relationship Id="rId218" Type="http://schemas.openxmlformats.org/officeDocument/2006/relationships/hyperlink" Target="https://api.ieeg.mx/repoinfo/Uploads/lineamientos-generales-racionalidad-austeridad-disciplina-presupuestal-ieeg-2025.pdf" TargetMode="External"/><Relationship Id="rId425" Type="http://schemas.openxmlformats.org/officeDocument/2006/relationships/hyperlink" Target="../../../../../../../:b:/g/personal/transparencia_ieeg_org_mx/EXwFh0uryP9LlF8Y-cKN2iYB76bioVHuk29vNBujWUIP6g?e=s4Rrpk" TargetMode="External"/><Relationship Id="rId467" Type="http://schemas.openxmlformats.org/officeDocument/2006/relationships/hyperlink" Target="../../../../../../../:b:/g/personal/transparencia_ieeg_org_mx/Ef7crMphAPBLorUBE96r1mgBmLi-GCMZHzM_zXs0kAB4gQ?e=jHdLbm" TargetMode="External"/><Relationship Id="rId271" Type="http://schemas.openxmlformats.org/officeDocument/2006/relationships/hyperlink" Target="https://api.ieeg.mx/repoinfo/Uploads/lineamientos-generales-racionalidad-austeridad-disciplina-presupuestal-ieeg-2025.pdf" TargetMode="External"/><Relationship Id="rId24" Type="http://schemas.openxmlformats.org/officeDocument/2006/relationships/hyperlink" Target="https://api.ieeg.mx/repoinfo/Uploads/lineamientos-generales-racionalidad-austeridad-disciplina-presupuestal-ieeg-2025.pdf" TargetMode="External"/><Relationship Id="rId66" Type="http://schemas.openxmlformats.org/officeDocument/2006/relationships/hyperlink" Target="https://api.ieeg.mx/repoinfo/Uploads/lineamientos-generales-racionalidad-austeridad-disciplina-presupuestal-ieeg-2025.pdf" TargetMode="External"/><Relationship Id="rId131" Type="http://schemas.openxmlformats.org/officeDocument/2006/relationships/hyperlink" Target="https://api.ieeg.mx/repoinfo/Uploads/lineamientos-generales-racionalidad-austeridad-disciplina-presupuestal-ieeg-2025.pdf" TargetMode="External"/><Relationship Id="rId327" Type="http://schemas.openxmlformats.org/officeDocument/2006/relationships/hyperlink" Target="../../../../../../../:b:/g/personal/transparencia_ieeg_org_mx/EaD6BqaSDXtLn-15o_U88tMBH7H-E1IxUmaTeKmWhAn32A?e=JAncVV" TargetMode="External"/><Relationship Id="rId369" Type="http://schemas.openxmlformats.org/officeDocument/2006/relationships/hyperlink" Target="../../../../../../../:b:/g/personal/transparencia_ieeg_org_mx/EYoMVdqcHB9CpRNXzeWe_jwB06AHpYuXq6jf01HPngdxPQ?e=K8WSgu" TargetMode="External"/><Relationship Id="rId173" Type="http://schemas.openxmlformats.org/officeDocument/2006/relationships/hyperlink" Target="https://api.ieeg.mx/repoinfo/Uploads/lineamientos-generales-racionalidad-austeridad-disciplina-presupuestal-ieeg-2025.pdf" TargetMode="External"/><Relationship Id="rId229" Type="http://schemas.openxmlformats.org/officeDocument/2006/relationships/hyperlink" Target="https://api.ieeg.mx/repoinfo/Uploads/lineamientos-generales-racionalidad-austeridad-disciplina-presupuestal-ieeg-2025.pdf" TargetMode="External"/><Relationship Id="rId380" Type="http://schemas.openxmlformats.org/officeDocument/2006/relationships/hyperlink" Target="../../../../../../../:b:/g/personal/transparencia_ieeg_org_mx/EVvcNCo8qIpLuskpqtpcM8gBgH_5KpDtM_qKlkNLqRNzew?e=iniFwF" TargetMode="External"/><Relationship Id="rId436" Type="http://schemas.openxmlformats.org/officeDocument/2006/relationships/hyperlink" Target="../../../../../../../:b:/g/personal/transparencia_ieeg_org_mx/ETmwX4lNzdhNgMzA9RsLmIYBdGVniLTVEzrX8U6gHxs_FA?e=szPanE" TargetMode="External"/><Relationship Id="rId240" Type="http://schemas.openxmlformats.org/officeDocument/2006/relationships/hyperlink" Target="https://api.ieeg.mx/repoinfo/Uploads/lineamientos-generales-racionalidad-austeridad-disciplina-presupuestal-ieeg-2025.pdf" TargetMode="External"/><Relationship Id="rId478" Type="http://schemas.openxmlformats.org/officeDocument/2006/relationships/hyperlink" Target="../../../../../../../:b:/g/personal/transparencia_ieeg_org_mx/EXCpp6X9dJ5KizLmgmVApRMBOZ9lwpGyGUsuIPbb3wBVyw?e=ih6DAv" TargetMode="External"/><Relationship Id="rId35" Type="http://schemas.openxmlformats.org/officeDocument/2006/relationships/hyperlink" Target="https://api.ieeg.mx/repoinfo/Uploads/lineamientos-generales-racionalidad-austeridad-disciplina-presupuestal-ieeg-2025.pdf" TargetMode="External"/><Relationship Id="rId77" Type="http://schemas.openxmlformats.org/officeDocument/2006/relationships/hyperlink" Target="https://api.ieeg.mx/repoinfo/Uploads/lineamientos-generales-racionalidad-austeridad-disciplina-presupuestal-ieeg-2025.pdf" TargetMode="External"/><Relationship Id="rId100" Type="http://schemas.openxmlformats.org/officeDocument/2006/relationships/hyperlink" Target="https://api.ieeg.mx/repoinfo/Uploads/lineamientos-generales-racionalidad-austeridad-disciplina-presupuestal-ieeg-2025.pdf" TargetMode="External"/><Relationship Id="rId282" Type="http://schemas.openxmlformats.org/officeDocument/2006/relationships/hyperlink" Target="https://api.ieeg.mx/repoinfo/Uploads/lineamientos-generales-racionalidad-austeridad-disciplina-presupuestal-ieeg-2025.pdf" TargetMode="External"/><Relationship Id="rId338" Type="http://schemas.openxmlformats.org/officeDocument/2006/relationships/hyperlink" Target="../../../../../../../:b:/g/personal/transparencia_ieeg_org_mx/EUqCCFraXD5FvJ9d-9_tWi0BoXKsxRVBxiIj5Vk4oeCbgw?e=ZaKxVv" TargetMode="External"/><Relationship Id="rId503" Type="http://schemas.openxmlformats.org/officeDocument/2006/relationships/hyperlink" Target="../../../../../../../:b:/g/personal/transparencia_ieeg_org_mx/EWtrjKXHxE9BoKkQFPZW75EBw-FREOW2LYrRFDbxIt6iGw?e=opWMRN" TargetMode="External"/><Relationship Id="rId8" Type="http://schemas.openxmlformats.org/officeDocument/2006/relationships/hyperlink" Target="https://api.ieeg.mx/repoinfo/Uploads/lineamientos-generales-racionalidad-austeridad-disciplina-presupuestal-ieeg-2025.pdf" TargetMode="External"/><Relationship Id="rId142" Type="http://schemas.openxmlformats.org/officeDocument/2006/relationships/hyperlink" Target="https://api.ieeg.mx/repoinfo/Uploads/lineamientos-generales-racionalidad-austeridad-disciplina-presupuestal-ieeg-2025.pdf" TargetMode="External"/><Relationship Id="rId184" Type="http://schemas.openxmlformats.org/officeDocument/2006/relationships/hyperlink" Target="https://api.ieeg.mx/repoinfo/Uploads/lineamientos-generales-racionalidad-austeridad-disciplina-presupuestal-ieeg-2025.pdf" TargetMode="External"/><Relationship Id="rId391" Type="http://schemas.openxmlformats.org/officeDocument/2006/relationships/hyperlink" Target="../../../../../../../:b:/g/personal/transparencia_ieeg_org_mx/ER_WOGEgDPREmlJlc-g5_hIBjdZGpY-gs-AxJ_OouYHr2g?e=nUqArb" TargetMode="External"/><Relationship Id="rId405" Type="http://schemas.openxmlformats.org/officeDocument/2006/relationships/hyperlink" Target="../../../../../../../:b:/g/personal/transparencia_ieeg_org_mx/ET0-ziRK1bROnqNICnDlmKIBy23pi8TuX1RgPPhQcK6RaQ?e=mKNg4W" TargetMode="External"/><Relationship Id="rId447" Type="http://schemas.openxmlformats.org/officeDocument/2006/relationships/hyperlink" Target="../../../../../../../:b:/g/personal/transparencia_ieeg_org_mx/EWCb00v8vrVGqI7AHsYuE8MBl4yl-ua-l0lnpVllbSQC4w?e=0P3kZY" TargetMode="External"/><Relationship Id="rId251" Type="http://schemas.openxmlformats.org/officeDocument/2006/relationships/hyperlink" Target="https://api.ieeg.mx/repoinfo/Uploads/lineamientos-generales-racionalidad-austeridad-disciplina-presupuestal-ieeg-2025.pdf" TargetMode="External"/><Relationship Id="rId489" Type="http://schemas.openxmlformats.org/officeDocument/2006/relationships/hyperlink" Target="../../../../../../../:b:/g/personal/transparencia_ieeg_org_mx/EXm5tQjNBIZDrK7GzzOwBScBKmChcpH4B2rfnRoeAQFcXA?e=ldoqiu" TargetMode="External"/><Relationship Id="rId46" Type="http://schemas.openxmlformats.org/officeDocument/2006/relationships/hyperlink" Target="https://api.ieeg.mx/repoinfo/Uploads/lineamientos-generales-racionalidad-austeridad-disciplina-presupuestal-ieeg-2025.pdf" TargetMode="External"/><Relationship Id="rId293" Type="http://schemas.openxmlformats.org/officeDocument/2006/relationships/hyperlink" Target="https://api.ieeg.mx/repoinfo/Uploads/lineamientos-generales-racionalidad-austeridad-disciplina-presupuestal-ieeg-2025.pdf" TargetMode="External"/><Relationship Id="rId307" Type="http://schemas.openxmlformats.org/officeDocument/2006/relationships/hyperlink" Target="https://api.ieeg.mx/repoinfo/Uploads/lineamientos-generales-racionalidad-austeridad-disciplina-presupuestal-ieeg-2025.pdf" TargetMode="External"/><Relationship Id="rId349" Type="http://schemas.openxmlformats.org/officeDocument/2006/relationships/hyperlink" Target="../../../../../../../:b:/g/personal/transparencia_ieeg_org_mx/EVsq74MeFeBAo0cAcvN1PskB7rxcFMMkZ7Ri4X7IyYHgWg?e=TWDfPs" TargetMode="External"/><Relationship Id="rId514" Type="http://schemas.openxmlformats.org/officeDocument/2006/relationships/hyperlink" Target="../../../../../../../:b:/g/personal/transparencia_ieeg_org_mx/EctWNNpkUbxOmSvyzFf_jrsB0--NA_fqI0zqcv9OiSftng?e=uFA8zK" TargetMode="External"/><Relationship Id="rId88" Type="http://schemas.openxmlformats.org/officeDocument/2006/relationships/hyperlink" Target="https://api.ieeg.mx/repoinfo/Uploads/lineamientos-generales-racionalidad-austeridad-disciplina-presupuestal-ieeg-2025.pdf" TargetMode="External"/><Relationship Id="rId111" Type="http://schemas.openxmlformats.org/officeDocument/2006/relationships/hyperlink" Target="https://api.ieeg.mx/repoinfo/Uploads/lineamientos-generales-racionalidad-austeridad-disciplina-presupuestal-ieeg-2025.pdf" TargetMode="External"/><Relationship Id="rId153" Type="http://schemas.openxmlformats.org/officeDocument/2006/relationships/hyperlink" Target="https://api.ieeg.mx/repoinfo/Uploads/lineamientos-generales-racionalidad-austeridad-disciplina-presupuestal-ieeg-2025.pdf" TargetMode="External"/><Relationship Id="rId195" Type="http://schemas.openxmlformats.org/officeDocument/2006/relationships/hyperlink" Target="https://api.ieeg.mx/repoinfo/Uploads/lineamientos-generales-racionalidad-austeridad-disciplina-presupuestal-ieeg-2025.pdf" TargetMode="External"/><Relationship Id="rId209" Type="http://schemas.openxmlformats.org/officeDocument/2006/relationships/hyperlink" Target="https://api.ieeg.mx/repoinfo/Uploads/lineamientos-generales-racionalidad-austeridad-disciplina-presupuestal-ieeg-2025.pdf" TargetMode="External"/><Relationship Id="rId360" Type="http://schemas.openxmlformats.org/officeDocument/2006/relationships/hyperlink" Target="../../../../../../../:b:/g/personal/transparencia_ieeg_org_mx/ER-ih3RUH2tJlpBj0s-FsVoBc2j7OwXDoYEGKobJQRCMqg?e=L96BE2" TargetMode="External"/><Relationship Id="rId416" Type="http://schemas.openxmlformats.org/officeDocument/2006/relationships/hyperlink" Target="../../../../../../../:b:/g/personal/transparencia_ieeg_org_mx/Ece3wuMKPMNFtwucelhmcJUBuVccRu31ijEgI7tBvf6PPA?e=NcsSr0" TargetMode="External"/><Relationship Id="rId220" Type="http://schemas.openxmlformats.org/officeDocument/2006/relationships/hyperlink" Target="https://api.ieeg.mx/repoinfo/Uploads/lineamientos-generales-racionalidad-austeridad-disciplina-presupuestal-ieeg-2025.pdf" TargetMode="External"/><Relationship Id="rId458" Type="http://schemas.openxmlformats.org/officeDocument/2006/relationships/hyperlink" Target="../../../../../../../:b:/g/personal/transparencia_ieeg_org_mx/EdOyXosGI7dHl9t-_sn4_bABiYlEovcWog539XSKrtmorQ?e=xwoUSk" TargetMode="External"/><Relationship Id="rId15" Type="http://schemas.openxmlformats.org/officeDocument/2006/relationships/hyperlink" Target="https://api.ieeg.mx/repoinfo/Uploads/lineamientos-generales-racionalidad-austeridad-disciplina-presupuestal-ieeg-2025.pdf" TargetMode="External"/><Relationship Id="rId57" Type="http://schemas.openxmlformats.org/officeDocument/2006/relationships/hyperlink" Target="https://api.ieeg.mx/repoinfo/Uploads/lineamientos-generales-racionalidad-austeridad-disciplina-presupuestal-ieeg-2025.pdf" TargetMode="External"/><Relationship Id="rId262" Type="http://schemas.openxmlformats.org/officeDocument/2006/relationships/hyperlink" Target="https://api.ieeg.mx/repoinfo/Uploads/lineamientos-generales-racionalidad-austeridad-disciplina-presupuestal-ieeg-2025.pdf" TargetMode="External"/><Relationship Id="rId318" Type="http://schemas.openxmlformats.org/officeDocument/2006/relationships/hyperlink" Target="../../../../../../../:b:/g/personal/transparencia_ieeg_org_mx/ESmVT2qg_DZHhlZykK_UyMUB8FHvw1Vdy97cfAM03Jee9A?e=z28Qq6" TargetMode="External"/><Relationship Id="rId99" Type="http://schemas.openxmlformats.org/officeDocument/2006/relationships/hyperlink" Target="https://api.ieeg.mx/repoinfo/Uploads/lineamientos-generales-racionalidad-austeridad-disciplina-presupuestal-ieeg-2025.pdf" TargetMode="External"/><Relationship Id="rId122" Type="http://schemas.openxmlformats.org/officeDocument/2006/relationships/hyperlink" Target="https://api.ieeg.mx/repoinfo/Uploads/lineamientos-generales-racionalidad-austeridad-disciplina-presupuestal-ieeg-2025.pdf" TargetMode="External"/><Relationship Id="rId164" Type="http://schemas.openxmlformats.org/officeDocument/2006/relationships/hyperlink" Target="https://api.ieeg.mx/repoinfo/Uploads/lineamientos-generales-racionalidad-austeridad-disciplina-presupuestal-ieeg-2025.pdf" TargetMode="External"/><Relationship Id="rId371" Type="http://schemas.openxmlformats.org/officeDocument/2006/relationships/hyperlink" Target="../../../../../../../:b:/g/personal/transparencia_ieeg_org_mx/Ec0wrjX-y7lDnCmtugwEakwBzvWn0CgwCmp5NlKJCIURVA?e=Sa1Oxc" TargetMode="External"/><Relationship Id="rId427" Type="http://schemas.openxmlformats.org/officeDocument/2006/relationships/hyperlink" Target="../../../../../../../:b:/g/personal/transparencia_ieeg_org_mx/EUf8p6ijdeVNoGZwW3LTjv4BkSAxc6nZap3g1V43YzHcXw?e=GGPEa1" TargetMode="External"/><Relationship Id="rId469" Type="http://schemas.openxmlformats.org/officeDocument/2006/relationships/hyperlink" Target="../../../../../../../:b:/g/personal/transparencia_ieeg_org_mx/EZ5JRULd8AxCloaDoeG9NjMBHWuiIDZ0leVCLmqL0N17vw?e=mURabi" TargetMode="External"/><Relationship Id="rId26" Type="http://schemas.openxmlformats.org/officeDocument/2006/relationships/hyperlink" Target="https://api.ieeg.mx/repoinfo/Uploads/lineamientos-generales-racionalidad-austeridad-disciplina-presupuestal-ieeg-2025.pdf" TargetMode="External"/><Relationship Id="rId231" Type="http://schemas.openxmlformats.org/officeDocument/2006/relationships/hyperlink" Target="https://api.ieeg.mx/repoinfo/Uploads/lineamientos-generales-racionalidad-austeridad-disciplina-presupuestal-ieeg-2025.pdf" TargetMode="External"/><Relationship Id="rId273" Type="http://schemas.openxmlformats.org/officeDocument/2006/relationships/hyperlink" Target="https://api.ieeg.mx/repoinfo/Uploads/lineamientos-generales-racionalidad-austeridad-disciplina-presupuestal-ieeg-2025.pdf" TargetMode="External"/><Relationship Id="rId329" Type="http://schemas.openxmlformats.org/officeDocument/2006/relationships/hyperlink" Target="../../../../../../../:b:/g/personal/transparencia_ieeg_org_mx/EYHmdWZSi_1GgDPCS2m7VDwBrWUov4MqBj0M1myFv9_44w?e=wNHjJr" TargetMode="External"/><Relationship Id="rId480" Type="http://schemas.openxmlformats.org/officeDocument/2006/relationships/hyperlink" Target="../../../../../../../:b:/g/personal/transparencia_ieeg_org_mx/ETBowie06IxMiXjzQqB_mYYBOnag2IoIVlk1X-p5j0XMww?e=JkJ28f" TargetMode="External"/><Relationship Id="rId68" Type="http://schemas.openxmlformats.org/officeDocument/2006/relationships/hyperlink" Target="https://api.ieeg.mx/repoinfo/Uploads/lineamientos-generales-racionalidad-austeridad-disciplina-presupuestal-ieeg-2025.pdf" TargetMode="External"/><Relationship Id="rId133" Type="http://schemas.openxmlformats.org/officeDocument/2006/relationships/hyperlink" Target="https://api.ieeg.mx/repoinfo/Uploads/lineamientos-generales-racionalidad-austeridad-disciplina-presupuestal-ieeg-2025.pdf" TargetMode="External"/><Relationship Id="rId175" Type="http://schemas.openxmlformats.org/officeDocument/2006/relationships/hyperlink" Target="https://api.ieeg.mx/repoinfo/Uploads/lineamientos-generales-racionalidad-austeridad-disciplina-presupuestal-ieeg-2025.pdf" TargetMode="External"/><Relationship Id="rId340" Type="http://schemas.openxmlformats.org/officeDocument/2006/relationships/hyperlink" Target="../../../../../../../:b:/g/personal/transparencia_ieeg_org_mx/EYBRfJ_jXKdOqqSyBMNPHjMB0PJqizdYGAiZraiFWzaB9Q?e=x772hb" TargetMode="External"/><Relationship Id="rId200" Type="http://schemas.openxmlformats.org/officeDocument/2006/relationships/hyperlink" Target="https://api.ieeg.mx/repoinfo/Uploads/lineamientos-generales-racionalidad-austeridad-disciplina-presupuestal-ieeg-2025.pdf" TargetMode="External"/><Relationship Id="rId382" Type="http://schemas.openxmlformats.org/officeDocument/2006/relationships/hyperlink" Target="../../../../../../../:b:/g/personal/transparencia_ieeg_org_mx/EV5ekNRsZwtFqBH5cxO_1TkBa3YMCNPA_pDlvGdL76e6LA?e=pax535" TargetMode="External"/><Relationship Id="rId438" Type="http://schemas.openxmlformats.org/officeDocument/2006/relationships/hyperlink" Target="../../../../../../../:b:/g/personal/transparencia_ieeg_org_mx/EYULmb--b61Fln5YNHHSQTUBO_IECyzVYHFRqnO3DKcxPA?e=G8XDNQ" TargetMode="External"/><Relationship Id="rId242" Type="http://schemas.openxmlformats.org/officeDocument/2006/relationships/hyperlink" Target="https://api.ieeg.mx/repoinfo/Uploads/lineamientos-generales-racionalidad-austeridad-disciplina-presupuestal-ieeg-2025.pdf" TargetMode="External"/><Relationship Id="rId284" Type="http://schemas.openxmlformats.org/officeDocument/2006/relationships/hyperlink" Target="https://api.ieeg.mx/repoinfo/Uploads/lineamientos-generales-racionalidad-austeridad-disciplina-presupuestal-ieeg-2025.pdf" TargetMode="External"/><Relationship Id="rId491" Type="http://schemas.openxmlformats.org/officeDocument/2006/relationships/hyperlink" Target="../../../../../../../:b:/g/personal/transparencia_ieeg_org_mx/EYDJyQY_h4pLlRvT8a90Y4cB3iE9ecVlRqOsgb1lNN0lsg?e=o7eJIL" TargetMode="External"/><Relationship Id="rId505" Type="http://schemas.openxmlformats.org/officeDocument/2006/relationships/hyperlink" Target="../../../../../../../:b:/g/personal/transparencia_ieeg_org_mx/EXr-W8-DysZEg32Fb7oH3lgBoO9A41SliMk3Yu7BA7FseQ?e=s05BLD" TargetMode="External"/><Relationship Id="rId37" Type="http://schemas.openxmlformats.org/officeDocument/2006/relationships/hyperlink" Target="https://api.ieeg.mx/repoinfo/Uploads/lineamientos-generales-racionalidad-austeridad-disciplina-presupuestal-ieeg-2025.pdf" TargetMode="External"/><Relationship Id="rId79" Type="http://schemas.openxmlformats.org/officeDocument/2006/relationships/hyperlink" Target="https://api.ieeg.mx/repoinfo/Uploads/lineamientos-generales-racionalidad-austeridad-disciplina-presupuestal-ieeg-2025.pdf" TargetMode="External"/><Relationship Id="rId102" Type="http://schemas.openxmlformats.org/officeDocument/2006/relationships/hyperlink" Target="https://api.ieeg.mx/repoinfo/Uploads/lineamientos-generales-racionalidad-austeridad-disciplina-presupuestal-ieeg-2025.pdf" TargetMode="External"/><Relationship Id="rId144" Type="http://schemas.openxmlformats.org/officeDocument/2006/relationships/hyperlink" Target="https://api.ieeg.mx/repoinfo/Uploads/lineamientos-generales-racionalidad-austeridad-disciplina-presupuestal-ieeg-2025.pdf" TargetMode="External"/><Relationship Id="rId90" Type="http://schemas.openxmlformats.org/officeDocument/2006/relationships/hyperlink" Target="https://api.ieeg.mx/repoinfo/Uploads/lineamientos-generales-racionalidad-austeridad-disciplina-presupuestal-ieeg-2025.pdf" TargetMode="External"/><Relationship Id="rId186" Type="http://schemas.openxmlformats.org/officeDocument/2006/relationships/hyperlink" Target="https://api.ieeg.mx/repoinfo/Uploads/lineamientos-generales-racionalidad-austeridad-disciplina-presupuestal-ieeg-2025.pdf" TargetMode="External"/><Relationship Id="rId351" Type="http://schemas.openxmlformats.org/officeDocument/2006/relationships/hyperlink" Target="../../../../../../../:b:/g/personal/transparencia_ieeg_org_mx/EQNLjeNicIVNsGSuvzUKCQsBpIaogGSQo73iLehQGzCJAQ?e=AJKIfo" TargetMode="External"/><Relationship Id="rId393" Type="http://schemas.openxmlformats.org/officeDocument/2006/relationships/hyperlink" Target="../../../../../../../:b:/g/personal/transparencia_ieeg_org_mx/EZ3iG9W_iZJFiEnzRYiyG54BZeRJ6pafG-ZQCFdZ2VJoOg?e=GGEzYv" TargetMode="External"/><Relationship Id="rId407" Type="http://schemas.openxmlformats.org/officeDocument/2006/relationships/hyperlink" Target="../../../../../../../:b:/g/personal/transparencia_ieeg_org_mx/EVymz6PMcJBGml7G0wHPZyIBp8keTsVZ5nUKnjA3tsfYFA?e=B8hNdm" TargetMode="External"/><Relationship Id="rId449" Type="http://schemas.openxmlformats.org/officeDocument/2006/relationships/hyperlink" Target="../../../../../../../:b:/g/personal/transparencia_ieeg_org_mx/EcMg4CE3SnxMqG3ao4sgwQEBeBAwdG58-whp6mIqOJ-gOA?e=ChRcdT" TargetMode="External"/><Relationship Id="rId211" Type="http://schemas.openxmlformats.org/officeDocument/2006/relationships/hyperlink" Target="https://api.ieeg.mx/repoinfo/Uploads/lineamientos-generales-racionalidad-austeridad-disciplina-presupuestal-ieeg-2025.pdf" TargetMode="External"/><Relationship Id="rId253" Type="http://schemas.openxmlformats.org/officeDocument/2006/relationships/hyperlink" Target="https://api.ieeg.mx/repoinfo/Uploads/lineamientos-generales-racionalidad-austeridad-disciplina-presupuestal-ieeg-2025.pdf" TargetMode="External"/><Relationship Id="rId295" Type="http://schemas.openxmlformats.org/officeDocument/2006/relationships/hyperlink" Target="https://api.ieeg.mx/repoinfo/Uploads/lineamientos-generales-racionalidad-austeridad-disciplina-presupuestal-ieeg-2025.pdf" TargetMode="External"/><Relationship Id="rId309" Type="http://schemas.openxmlformats.org/officeDocument/2006/relationships/hyperlink" Target="https://api.ieeg.mx/repoinfo/Uploads/lineamientos-generales-racionalidad-austeridad-disciplina-presupuestal-ieeg-2025.pdf" TargetMode="External"/><Relationship Id="rId460" Type="http://schemas.openxmlformats.org/officeDocument/2006/relationships/hyperlink" Target="../../../../../../../:b:/g/personal/transparencia_ieeg_org_mx/ER3hpmEQHdFBufurkZEY5GkBx_k3ulocjmPaOu-nKZnEfw?e=tdEajC" TargetMode="External"/><Relationship Id="rId48" Type="http://schemas.openxmlformats.org/officeDocument/2006/relationships/hyperlink" Target="https://api.ieeg.mx/repoinfo/Uploads/lineamientos-generales-racionalidad-austeridad-disciplina-presupuestal-ieeg-2025.pdf" TargetMode="External"/><Relationship Id="rId113" Type="http://schemas.openxmlformats.org/officeDocument/2006/relationships/hyperlink" Target="https://api.ieeg.mx/repoinfo/Uploads/lineamientos-generales-racionalidad-austeridad-disciplina-presupuestal-ieeg-2025.pdf" TargetMode="External"/><Relationship Id="rId320" Type="http://schemas.openxmlformats.org/officeDocument/2006/relationships/hyperlink" Target="../../../../../../../:b:/g/personal/transparencia_ieeg_org_mx/ETdrvxPB69RIsA-r4UhhLpwBsXT1HVNK18ycRAhntL3_Ow?e=FGoosP" TargetMode="External"/><Relationship Id="rId155" Type="http://schemas.openxmlformats.org/officeDocument/2006/relationships/hyperlink" Target="https://api.ieeg.mx/repoinfo/Uploads/lineamientos-generales-racionalidad-austeridad-disciplina-presupuestal-ieeg-2025.pdf" TargetMode="External"/><Relationship Id="rId197" Type="http://schemas.openxmlformats.org/officeDocument/2006/relationships/hyperlink" Target="https://api.ieeg.mx/repoinfo/Uploads/lineamientos-generales-racionalidad-austeridad-disciplina-presupuestal-ieeg-2025.pdf" TargetMode="External"/><Relationship Id="rId362" Type="http://schemas.openxmlformats.org/officeDocument/2006/relationships/hyperlink" Target="../../../../../../../:b:/g/personal/transparencia_ieeg_org_mx/ERLc8oSUTStBs4sByVS2YE8BxDF3C5ZzyuIoqlBdNcQF0A?e=Uy0LnQ" TargetMode="External"/><Relationship Id="rId418" Type="http://schemas.openxmlformats.org/officeDocument/2006/relationships/hyperlink" Target="../../../../../../../:b:/g/personal/transparencia_ieeg_org_mx/EY864cvrsZVGrF4lMlTCpI4B9B50m0Tluz3PJuRfdFsEHQ?e=ytAw0Z" TargetMode="External"/><Relationship Id="rId222" Type="http://schemas.openxmlformats.org/officeDocument/2006/relationships/hyperlink" Target="https://api.ieeg.mx/repoinfo/Uploads/lineamientos-generales-racionalidad-austeridad-disciplina-presupuestal-ieeg-2025.pdf" TargetMode="External"/><Relationship Id="rId264" Type="http://schemas.openxmlformats.org/officeDocument/2006/relationships/hyperlink" Target="https://api.ieeg.mx/repoinfo/Uploads/lineamientos-generales-racionalidad-austeridad-disciplina-presupuestal-ieeg-2025.pdf" TargetMode="External"/><Relationship Id="rId471" Type="http://schemas.openxmlformats.org/officeDocument/2006/relationships/hyperlink" Target="../../../../../../../:b:/g/personal/transparencia_ieeg_org_mx/EUXL8s1XVFtKqtBmgTV6SAYBekQWUD_DtpzHkAvX2kMkKg?e=uCcgVu" TargetMode="External"/><Relationship Id="rId17" Type="http://schemas.openxmlformats.org/officeDocument/2006/relationships/hyperlink" Target="https://api.ieeg.mx/repoinfo/Uploads/lineamientos-generales-racionalidad-austeridad-disciplina-presupuestal-ieeg-2025.pdf" TargetMode="External"/><Relationship Id="rId59" Type="http://schemas.openxmlformats.org/officeDocument/2006/relationships/hyperlink" Target="https://api.ieeg.mx/repoinfo/Uploads/lineamientos-generales-racionalidad-austeridad-disciplina-presupuestal-ieeg-2025.pdf" TargetMode="External"/><Relationship Id="rId124" Type="http://schemas.openxmlformats.org/officeDocument/2006/relationships/hyperlink" Target="https://api.ieeg.mx/repoinfo/Uploads/lineamientos-generales-racionalidad-austeridad-disciplina-presupuestal-ieeg-2025.pdf" TargetMode="External"/><Relationship Id="rId70" Type="http://schemas.openxmlformats.org/officeDocument/2006/relationships/hyperlink" Target="https://api.ieeg.mx/repoinfo/Uploads/lineamientos-generales-racionalidad-austeridad-disciplina-presupuestal-ieeg-2025.pdf" TargetMode="External"/><Relationship Id="rId166" Type="http://schemas.openxmlformats.org/officeDocument/2006/relationships/hyperlink" Target="https://api.ieeg.mx/repoinfo/Uploads/lineamientos-generales-racionalidad-austeridad-disciplina-presupuestal-ieeg-2025.pdf" TargetMode="External"/><Relationship Id="rId331" Type="http://schemas.openxmlformats.org/officeDocument/2006/relationships/hyperlink" Target="../../../../../../../:b:/g/personal/transparencia_ieeg_org_mx/ERvgORY0BCVNiZPo76f4NyIBLkIacj-ST2h1-dWtOgKTHA?e=RTKe9l" TargetMode="External"/><Relationship Id="rId373" Type="http://schemas.openxmlformats.org/officeDocument/2006/relationships/hyperlink" Target="../../../../../../../:b:/g/personal/transparencia_ieeg_org_mx/ERNYcc8EtKlGjinDag_o5ewBaUy5fwHb8mK_pm4_8Sk-NQ?e=ihbA2C" TargetMode="External"/><Relationship Id="rId429" Type="http://schemas.openxmlformats.org/officeDocument/2006/relationships/hyperlink" Target="../../../../../../../:b:/g/personal/transparencia_ieeg_org_mx/EYuAFJWV9GRIjrYrGaZ8LjwBh82uYwQfQ7tLjCwuzN7aeA?e=ryibYR" TargetMode="External"/><Relationship Id="rId1" Type="http://schemas.openxmlformats.org/officeDocument/2006/relationships/hyperlink" Target="https://api.ieeg.mx/repoinfo/Uploads/lineamientos-generales-racionalidad-austeridad-disciplina-presupuestal-ieeg-2025.pdf" TargetMode="External"/><Relationship Id="rId233" Type="http://schemas.openxmlformats.org/officeDocument/2006/relationships/hyperlink" Target="https://api.ieeg.mx/repoinfo/Uploads/lineamientos-generales-racionalidad-austeridad-disciplina-presupuestal-ieeg-2025.pdf" TargetMode="External"/><Relationship Id="rId440" Type="http://schemas.openxmlformats.org/officeDocument/2006/relationships/hyperlink" Target="../../../../../../../:b:/g/personal/transparencia_ieeg_org_mx/Ee1laPuJR0RHtSZ6f929AIMBnuHFbdPehF01UwKzak22DQ?e=7sYvJX" TargetMode="External"/><Relationship Id="rId28" Type="http://schemas.openxmlformats.org/officeDocument/2006/relationships/hyperlink" Target="https://api.ieeg.mx/repoinfo/Uploads/lineamientos-generales-racionalidad-austeridad-disciplina-presupuestal-ieeg-2025.pdf" TargetMode="External"/><Relationship Id="rId275" Type="http://schemas.openxmlformats.org/officeDocument/2006/relationships/hyperlink" Target="https://api.ieeg.mx/repoinfo/Uploads/lineamientos-generales-racionalidad-austeridad-disciplina-presupuestal-ieeg-2025.pdf" TargetMode="External"/><Relationship Id="rId300" Type="http://schemas.openxmlformats.org/officeDocument/2006/relationships/hyperlink" Target="https://api.ieeg.mx/repoinfo/Uploads/lineamientos-generales-racionalidad-austeridad-disciplina-presupuestal-ieeg-2025.pdf" TargetMode="External"/><Relationship Id="rId482" Type="http://schemas.openxmlformats.org/officeDocument/2006/relationships/hyperlink" Target="../../../../../../../:b:/g/personal/transparencia_ieeg_org_mx/EUECKIWC3pJOjYH7sDqesoEBz4DzkBPFIHk-empIn2shKg?e=5la7Rg" TargetMode="External"/><Relationship Id="rId81" Type="http://schemas.openxmlformats.org/officeDocument/2006/relationships/hyperlink" Target="https://api.ieeg.mx/repoinfo/Uploads/lineamientos-generales-racionalidad-austeridad-disciplina-presupuestal-ieeg-2025.pdf" TargetMode="External"/><Relationship Id="rId135" Type="http://schemas.openxmlformats.org/officeDocument/2006/relationships/hyperlink" Target="https://api.ieeg.mx/repoinfo/Uploads/lineamientos-generales-racionalidad-austeridad-disciplina-presupuestal-ieeg-2025.pdf" TargetMode="External"/><Relationship Id="rId177" Type="http://schemas.openxmlformats.org/officeDocument/2006/relationships/hyperlink" Target="https://api.ieeg.mx/repoinfo/Uploads/lineamientos-generales-racionalidad-austeridad-disciplina-presupuestal-ieeg-2025.pdf" TargetMode="External"/><Relationship Id="rId342" Type="http://schemas.openxmlformats.org/officeDocument/2006/relationships/hyperlink" Target="../../../../../../../:b:/g/personal/transparencia_ieeg_org_mx/Eb-cBXglPXRCtuWTzRl99OkBegvmNNYleS7ZTpCYRHV3cw?e=cEDp2g" TargetMode="External"/><Relationship Id="rId384" Type="http://schemas.openxmlformats.org/officeDocument/2006/relationships/hyperlink" Target="../../../../../../../:b:/g/personal/transparencia_ieeg_org_mx/EaAFmIUxVS9DjiZMiyZEGHABPk7tyvhVV7Ufln6Jaf1ytA?e=zWadfp" TargetMode="External"/><Relationship Id="rId202" Type="http://schemas.openxmlformats.org/officeDocument/2006/relationships/hyperlink" Target="https://api.ieeg.mx/repoinfo/Uploads/lineamientos-generales-racionalidad-austeridad-disciplina-presupuestal-ieeg-2025.pdf" TargetMode="External"/><Relationship Id="rId244" Type="http://schemas.openxmlformats.org/officeDocument/2006/relationships/hyperlink" Target="https://api.ieeg.mx/repoinfo/Uploads/lineamientos-generales-racionalidad-austeridad-disciplina-presupuestal-ieeg-2025.pdf" TargetMode="External"/><Relationship Id="rId39" Type="http://schemas.openxmlformats.org/officeDocument/2006/relationships/hyperlink" Target="https://api.ieeg.mx/repoinfo/Uploads/lineamientos-generales-racionalidad-austeridad-disciplina-presupuestal-ieeg-2025.pdf" TargetMode="External"/><Relationship Id="rId286" Type="http://schemas.openxmlformats.org/officeDocument/2006/relationships/hyperlink" Target="https://api.ieeg.mx/repoinfo/Uploads/lineamientos-generales-racionalidad-austeridad-disciplina-presupuestal-ieeg-2025.pdf" TargetMode="External"/><Relationship Id="rId451" Type="http://schemas.openxmlformats.org/officeDocument/2006/relationships/hyperlink" Target="../../../../../../../:b:/g/personal/transparencia_ieeg_org_mx/EQ1FbUt9ZkFKmLEZMKvaNSIB_JkMFn_6t3CHpOIgDKpSBg?e=ZzTPZZ" TargetMode="External"/><Relationship Id="rId493" Type="http://schemas.openxmlformats.org/officeDocument/2006/relationships/hyperlink" Target="../../../../../../../:b:/g/personal/transparencia_ieeg_org_mx/EekKmuowaZhJg3j15MC24mUBCUSCZXSsCFESpzW29j2aCg?e=QyGQ5L" TargetMode="External"/><Relationship Id="rId507" Type="http://schemas.openxmlformats.org/officeDocument/2006/relationships/hyperlink" Target="../../../../../../../:b:/g/personal/transparencia_ieeg_org_mx/Ec3yiM7PGQFNszu3-t6T5ToB3Soeo0BuqsqSe2T0kBHc2g?e=cKocjU" TargetMode="External"/><Relationship Id="rId50" Type="http://schemas.openxmlformats.org/officeDocument/2006/relationships/hyperlink" Target="https://api.ieeg.mx/repoinfo/Uploads/lineamientos-generales-racionalidad-austeridad-disciplina-presupuestal-ieeg-2025.pdf" TargetMode="External"/><Relationship Id="rId104" Type="http://schemas.openxmlformats.org/officeDocument/2006/relationships/hyperlink" Target="https://api.ieeg.mx/repoinfo/Uploads/lineamientos-generales-racionalidad-austeridad-disciplina-presupuestal-ieeg-2025.pdf" TargetMode="External"/><Relationship Id="rId146" Type="http://schemas.openxmlformats.org/officeDocument/2006/relationships/hyperlink" Target="https://api.ieeg.mx/repoinfo/Uploads/lineamientos-generales-racionalidad-austeridad-disciplina-presupuestal-ieeg-2025.pdf" TargetMode="External"/><Relationship Id="rId188" Type="http://schemas.openxmlformats.org/officeDocument/2006/relationships/hyperlink" Target="https://api.ieeg.mx/repoinfo/Uploads/lineamientos-generales-racionalidad-austeridad-disciplina-presupuestal-ieeg-2025.pdf" TargetMode="External"/><Relationship Id="rId311" Type="http://schemas.openxmlformats.org/officeDocument/2006/relationships/hyperlink" Target="https://api.ieeg.mx/repoinfo/Uploads/lineamientos-generales-racionalidad-austeridad-disciplina-presupuestal-ieeg-2025.pdf" TargetMode="External"/><Relationship Id="rId353" Type="http://schemas.openxmlformats.org/officeDocument/2006/relationships/hyperlink" Target="https://ieeg-my.sharepoint.com/:b:/g/personal/transparencia_ieeg_org_mx/ESs5Jm4eTgROuKHiampVmL8B9zSM_6SDyBSnWxCfDexWCQ?e=NDPRfg" TargetMode="External"/><Relationship Id="rId395" Type="http://schemas.openxmlformats.org/officeDocument/2006/relationships/hyperlink" Target="../../../../../../../:b:/g/personal/transparencia_ieeg_org_mx/ERL2wovSTGpGuJcaVqfa6eQBBC17CCcuaVo6O1U627xjRQ?e=2RWygb" TargetMode="External"/><Relationship Id="rId409" Type="http://schemas.openxmlformats.org/officeDocument/2006/relationships/hyperlink" Target="../../../../../../../:b:/g/personal/transparencia_ieeg_org_mx/ERlz6_NUabRKrwN_rFyTq-EB4jgfDoc7bft0IcgUFTps9w?e=uDG7Ue" TargetMode="External"/><Relationship Id="rId92" Type="http://schemas.openxmlformats.org/officeDocument/2006/relationships/hyperlink" Target="https://api.ieeg.mx/repoinfo/Uploads/lineamientos-generales-racionalidad-austeridad-disciplina-presupuestal-ieeg-2025.pdf" TargetMode="External"/><Relationship Id="rId213" Type="http://schemas.openxmlformats.org/officeDocument/2006/relationships/hyperlink" Target="https://api.ieeg.mx/repoinfo/Uploads/lineamientos-generales-racionalidad-austeridad-disciplina-presupuestal-ieeg-2025.pdf" TargetMode="External"/><Relationship Id="rId420" Type="http://schemas.openxmlformats.org/officeDocument/2006/relationships/hyperlink" Target="../../../../../../../:b:/g/personal/transparencia_ieeg_org_mx/ETeHMhfcW2BJkY4u6cT55rUBV5V_xTaYFcw3PB448tScOw?e=f3QqFk" TargetMode="External"/><Relationship Id="rId255" Type="http://schemas.openxmlformats.org/officeDocument/2006/relationships/hyperlink" Target="https://api.ieeg.mx/repoinfo/Uploads/lineamientos-generales-racionalidad-austeridad-disciplina-presupuestal-ieeg-2025.pdf" TargetMode="External"/><Relationship Id="rId297" Type="http://schemas.openxmlformats.org/officeDocument/2006/relationships/hyperlink" Target="https://api.ieeg.mx/repoinfo/Uploads/lineamientos-generales-racionalidad-austeridad-disciplina-presupuestal-ieeg-2025.pdf" TargetMode="External"/><Relationship Id="rId462" Type="http://schemas.openxmlformats.org/officeDocument/2006/relationships/hyperlink" Target="../../../../../../../:b:/g/personal/transparencia_ieeg_org_mx/ETu2kf7yJghHpxqfXVB8fhgBYpRhm12tjozbqqiKFlbK6Q?e=akY2zM" TargetMode="External"/><Relationship Id="rId115" Type="http://schemas.openxmlformats.org/officeDocument/2006/relationships/hyperlink" Target="https://api.ieeg.mx/repoinfo/Uploads/lineamientos-generales-racionalidad-austeridad-disciplina-presupuestal-ieeg-2025.pdf" TargetMode="External"/><Relationship Id="rId157" Type="http://schemas.openxmlformats.org/officeDocument/2006/relationships/hyperlink" Target="https://api.ieeg.mx/repoinfo/Uploads/lineamientos-generales-racionalidad-austeridad-disciplina-presupuestal-ieeg-2025.pdf" TargetMode="External"/><Relationship Id="rId322" Type="http://schemas.openxmlformats.org/officeDocument/2006/relationships/hyperlink" Target="../../../../../../../:b:/g/personal/transparencia_ieeg_org_mx/ER1vowb0teFKsPFnPAYvGx4Bt03scLd1Zpif621f4PSTxQ?e=4RK81C" TargetMode="External"/><Relationship Id="rId364" Type="http://schemas.openxmlformats.org/officeDocument/2006/relationships/hyperlink" Target="../../../../../../../:b:/g/personal/transparencia_ieeg_org_mx/EcsxFowKK8hNvGnkbaR2lZ4B66FE17qFWhV-uo0Xr0_QhQ?e=35otOq" TargetMode="External"/><Relationship Id="rId61" Type="http://schemas.openxmlformats.org/officeDocument/2006/relationships/hyperlink" Target="https://api.ieeg.mx/repoinfo/Uploads/lineamientos-generales-racionalidad-austeridad-disciplina-presupuestal-ieeg-2025.pdf" TargetMode="External"/><Relationship Id="rId199" Type="http://schemas.openxmlformats.org/officeDocument/2006/relationships/hyperlink" Target="https://api.ieeg.mx/repoinfo/Uploads/lineamientos-generales-racionalidad-austeridad-disciplina-presupuestal-ieeg-2025.pdf" TargetMode="External"/><Relationship Id="rId19" Type="http://schemas.openxmlformats.org/officeDocument/2006/relationships/hyperlink" Target="https://api.ieeg.mx/repoinfo/Uploads/lineamientos-generales-racionalidad-austeridad-disciplina-presupuestal-ieeg-2025.pdf" TargetMode="External"/><Relationship Id="rId224" Type="http://schemas.openxmlformats.org/officeDocument/2006/relationships/hyperlink" Target="https://api.ieeg.mx/repoinfo/Uploads/lineamientos-generales-racionalidad-austeridad-disciplina-presupuestal-ieeg-2025.pdf" TargetMode="External"/><Relationship Id="rId266" Type="http://schemas.openxmlformats.org/officeDocument/2006/relationships/hyperlink" Target="https://api.ieeg.mx/repoinfo/Uploads/lineamientos-generales-racionalidad-austeridad-disciplina-presupuestal-ieeg-2025.pdf" TargetMode="External"/><Relationship Id="rId431" Type="http://schemas.openxmlformats.org/officeDocument/2006/relationships/hyperlink" Target="../../../../../../../:b:/g/personal/transparencia_ieeg_org_mx/EbX4TnPTbGtOn9mFHRzrCOsBL2kmQhaT-8bOaD2Wt3x4DA?e=NBSPsn" TargetMode="External"/><Relationship Id="rId473" Type="http://schemas.openxmlformats.org/officeDocument/2006/relationships/hyperlink" Target="../../../../../../../:b:/g/personal/transparencia_ieeg_org_mx/EcRrlQ4jQNFGvOQu6ldVSr8BRGfEN2XfONQNzBYMDa7iAg?e=wh5aVd" TargetMode="External"/><Relationship Id="rId30" Type="http://schemas.openxmlformats.org/officeDocument/2006/relationships/hyperlink" Target="https://api.ieeg.mx/repoinfo/Uploads/lineamientos-generales-racionalidad-austeridad-disciplina-presupuestal-ieeg-2025.pdf" TargetMode="External"/><Relationship Id="rId126" Type="http://schemas.openxmlformats.org/officeDocument/2006/relationships/hyperlink" Target="https://api.ieeg.mx/repoinfo/Uploads/lineamientos-generales-racionalidad-austeridad-disciplina-presupuestal-ieeg-2025.pdf" TargetMode="External"/><Relationship Id="rId168" Type="http://schemas.openxmlformats.org/officeDocument/2006/relationships/hyperlink" Target="https://api.ieeg.mx/repoinfo/Uploads/lineamientos-generales-racionalidad-austeridad-disciplina-presupuestal-ieeg-2025.pdf" TargetMode="External"/><Relationship Id="rId333" Type="http://schemas.openxmlformats.org/officeDocument/2006/relationships/hyperlink" Target="../../../../../../../:b:/g/personal/transparencia_ieeg_org_mx/ES5UrASnDhxLvV1v2peaxvYBPvV5ogqJA1_axn5e6Jwz-g?e=I3LfLd" TargetMode="External"/><Relationship Id="rId72" Type="http://schemas.openxmlformats.org/officeDocument/2006/relationships/hyperlink" Target="https://api.ieeg.mx/repoinfo/Uploads/lineamientos-generales-racionalidad-austeridad-disciplina-presupuestal-ieeg-2025.pdf" TargetMode="External"/><Relationship Id="rId375" Type="http://schemas.openxmlformats.org/officeDocument/2006/relationships/hyperlink" Target="../../../../../../../:b:/g/personal/transparencia_ieeg_org_mx/EQarDc33rM1Fhe6pvZ4UKoMBvac0pnYzjJ6LUXL7cR_UmQ?e=HqhQ8u" TargetMode="External"/><Relationship Id="rId3" Type="http://schemas.openxmlformats.org/officeDocument/2006/relationships/hyperlink" Target="https://api.ieeg.mx/repoinfo/Uploads/lineamientos-generales-racionalidad-austeridad-disciplina-presupuestal-ieeg-2025.pdf" TargetMode="External"/><Relationship Id="rId235" Type="http://schemas.openxmlformats.org/officeDocument/2006/relationships/hyperlink" Target="https://api.ieeg.mx/repoinfo/Uploads/lineamientos-generales-racionalidad-austeridad-disciplina-presupuestal-ieeg-2025.pdf" TargetMode="External"/><Relationship Id="rId277" Type="http://schemas.openxmlformats.org/officeDocument/2006/relationships/hyperlink" Target="https://api.ieeg.mx/repoinfo/Uploads/lineamientos-generales-racionalidad-austeridad-disciplina-presupuestal-ieeg-2025.pdf" TargetMode="External"/><Relationship Id="rId400" Type="http://schemas.openxmlformats.org/officeDocument/2006/relationships/hyperlink" Target="../../../../../../../:b:/g/personal/transparencia_ieeg_org_mx/EaXYbvtwuNJBgdY5_oLr2BABMHP3bNZFlANyyR6VC2ygXA?e=rf6yyd" TargetMode="External"/><Relationship Id="rId442" Type="http://schemas.openxmlformats.org/officeDocument/2006/relationships/hyperlink" Target="../../../../../../../:b:/g/personal/transparencia_ieeg_org_mx/EfLqD-W7LgZMscAsfhDAHRgBecBmPs6vKeFWfTD43BVmoQ?e=4efZCE" TargetMode="External"/><Relationship Id="rId484" Type="http://schemas.openxmlformats.org/officeDocument/2006/relationships/hyperlink" Target="../../../../../../../:b:/g/personal/transparencia_ieeg_org_mx/ETES00DgBoNEpNaM7YWpuNkB4VsJlggnvixfCYxHdnNYOQ?e=l8Rqoy" TargetMode="External"/><Relationship Id="rId137" Type="http://schemas.openxmlformats.org/officeDocument/2006/relationships/hyperlink" Target="https://api.ieeg.mx/repoinfo/Uploads/lineamientos-generales-racionalidad-austeridad-disciplina-presupuestal-ieeg-2025.pdf" TargetMode="External"/><Relationship Id="rId302" Type="http://schemas.openxmlformats.org/officeDocument/2006/relationships/hyperlink" Target="https://api.ieeg.mx/repoinfo/Uploads/lineamientos-generales-racionalidad-austeridad-disciplina-presupuestal-ieeg-2025.pdf" TargetMode="External"/><Relationship Id="rId344" Type="http://schemas.openxmlformats.org/officeDocument/2006/relationships/hyperlink" Target="../../../../../../../:b:/g/personal/transparencia_ieeg_org_mx/EZcGnNT41blIkyeVfAL2ZXsBmQGE6s5580Auoc43GUyNow?e=gbkirZ" TargetMode="External"/><Relationship Id="rId41" Type="http://schemas.openxmlformats.org/officeDocument/2006/relationships/hyperlink" Target="https://api.ieeg.mx/repoinfo/Uploads/lineamientos-generales-racionalidad-austeridad-disciplina-presupuestal-ieeg-2025.pdf" TargetMode="External"/><Relationship Id="rId83" Type="http://schemas.openxmlformats.org/officeDocument/2006/relationships/hyperlink" Target="https://api.ieeg.mx/repoinfo/Uploads/lineamientos-generales-racionalidad-austeridad-disciplina-presupuestal-ieeg-2025.pdf" TargetMode="External"/><Relationship Id="rId179" Type="http://schemas.openxmlformats.org/officeDocument/2006/relationships/hyperlink" Target="https://api.ieeg.mx/repoinfo/Uploads/lineamientos-generales-racionalidad-austeridad-disciplina-presupuestal-ieeg-2025.pdf" TargetMode="External"/><Relationship Id="rId386" Type="http://schemas.openxmlformats.org/officeDocument/2006/relationships/hyperlink" Target="../../../../../../../:b:/g/personal/transparencia_ieeg_org_mx/EQQcvMeocvZDiECGP7KDmBcBZjlekvNApe2UwTO8-1nmwg?e=WEik67" TargetMode="External"/><Relationship Id="rId190" Type="http://schemas.openxmlformats.org/officeDocument/2006/relationships/hyperlink" Target="https://api.ieeg.mx/repoinfo/Uploads/lineamientos-generales-racionalidad-austeridad-disciplina-presupuestal-ieeg-2025.pdf" TargetMode="External"/><Relationship Id="rId204" Type="http://schemas.openxmlformats.org/officeDocument/2006/relationships/hyperlink" Target="https://api.ieeg.mx/repoinfo/Uploads/lineamientos-generales-racionalidad-austeridad-disciplina-presupuestal-ieeg-2025.pdf" TargetMode="External"/><Relationship Id="rId246" Type="http://schemas.openxmlformats.org/officeDocument/2006/relationships/hyperlink" Target="https://api.ieeg.mx/repoinfo/Uploads/lineamientos-generales-racionalidad-austeridad-disciplina-presupuestal-ieeg-2025.pdf" TargetMode="External"/><Relationship Id="rId288" Type="http://schemas.openxmlformats.org/officeDocument/2006/relationships/hyperlink" Target="https://api.ieeg.mx/repoinfo/Uploads/lineamientos-generales-racionalidad-austeridad-disciplina-presupuestal-ieeg-2025.pdf" TargetMode="External"/><Relationship Id="rId411" Type="http://schemas.openxmlformats.org/officeDocument/2006/relationships/hyperlink" Target="../../../../../../../:b:/g/personal/transparencia_ieeg_org_mx/Ef2xMqRd0R1EpkKOiQe5HMsBa9Xp6n_yTiv0JzLJbVD4Jg?e=QVYNHX" TargetMode="External"/><Relationship Id="rId453" Type="http://schemas.openxmlformats.org/officeDocument/2006/relationships/hyperlink" Target="../../../../../../../:b:/g/personal/transparencia_ieeg_org_mx/EQXO70MdCZdBmbVCCIlGGqcB41CdmRJRCmIRKslUbFZvHw?e=avN06h" TargetMode="External"/><Relationship Id="rId509" Type="http://schemas.openxmlformats.org/officeDocument/2006/relationships/hyperlink" Target="../../../../../../../:b:/g/personal/transparencia_ieeg_org_mx/EW73N75X909OiLn_1uamQr0BgK4C8LkyeOWDAFZLceYuCg?e=WONcky" TargetMode="External"/><Relationship Id="rId106" Type="http://schemas.openxmlformats.org/officeDocument/2006/relationships/hyperlink" Target="https://api.ieeg.mx/repoinfo/Uploads/lineamientos-generales-racionalidad-austeridad-disciplina-presupuestal-ieeg-2025.pdf" TargetMode="External"/><Relationship Id="rId313" Type="http://schemas.openxmlformats.org/officeDocument/2006/relationships/hyperlink" Target="https://api.ieeg.mx/repoinfo/Uploads/lineamientos-generales-racionalidad-austeridad-disciplina-presupuestal-ieeg-2025.pdf" TargetMode="External"/><Relationship Id="rId495" Type="http://schemas.openxmlformats.org/officeDocument/2006/relationships/hyperlink" Target="../../../../../../../:b:/g/personal/transparencia_ieeg_org_mx/EV-FZRCe8wdBhlg5l5DEUSkBmdI-yY3fK7QHs_ZfgzBbQA?e=eQG9bn" TargetMode="External"/><Relationship Id="rId10" Type="http://schemas.openxmlformats.org/officeDocument/2006/relationships/hyperlink" Target="https://api.ieeg.mx/repoinfo/Uploads/lineamientos-generales-racionalidad-austeridad-disciplina-presupuestal-ieeg-2025.pdf" TargetMode="External"/><Relationship Id="rId52" Type="http://schemas.openxmlformats.org/officeDocument/2006/relationships/hyperlink" Target="https://api.ieeg.mx/repoinfo/Uploads/lineamientos-generales-racionalidad-austeridad-disciplina-presupuestal-ieeg-2025.pdf" TargetMode="External"/><Relationship Id="rId94" Type="http://schemas.openxmlformats.org/officeDocument/2006/relationships/hyperlink" Target="https://api.ieeg.mx/repoinfo/Uploads/lineamientos-generales-racionalidad-austeridad-disciplina-presupuestal-ieeg-2025.pdf" TargetMode="External"/><Relationship Id="rId148" Type="http://schemas.openxmlformats.org/officeDocument/2006/relationships/hyperlink" Target="https://api.ieeg.mx/repoinfo/Uploads/lineamientos-generales-racionalidad-austeridad-disciplina-presupuestal-ieeg-2025.pdf" TargetMode="External"/><Relationship Id="rId355" Type="http://schemas.openxmlformats.org/officeDocument/2006/relationships/hyperlink" Target="../../../../../../../:b:/g/personal/transparencia_ieeg_org_mx/ETP1FExHxSVCmQJ-ihmUuSABmhZpCWyiUlCdFnPFQxGRSA?e=P6GCG6" TargetMode="External"/><Relationship Id="rId397" Type="http://schemas.openxmlformats.org/officeDocument/2006/relationships/hyperlink" Target="../../../../../../../:b:/g/personal/transparencia_ieeg_org_mx/EdR2JRupRP1OjDhkIOD_66wBN4nBiZeF40qIXK2Toa34Wg?e=bDjfZk" TargetMode="External"/><Relationship Id="rId215" Type="http://schemas.openxmlformats.org/officeDocument/2006/relationships/hyperlink" Target="https://api.ieeg.mx/repoinfo/Uploads/lineamientos-generales-racionalidad-austeridad-disciplina-presupuestal-ieeg-2025.pdf" TargetMode="External"/><Relationship Id="rId257" Type="http://schemas.openxmlformats.org/officeDocument/2006/relationships/hyperlink" Target="https://api.ieeg.mx/repoinfo/Uploads/lineamientos-generales-racionalidad-austeridad-disciplina-presupuestal-ieeg-2025.pdf" TargetMode="External"/><Relationship Id="rId422" Type="http://schemas.openxmlformats.org/officeDocument/2006/relationships/hyperlink" Target="../../../../../../../:b:/g/personal/transparencia_ieeg_org_mx/EZMo53DFDWBFl9XyAkJtBzkBm19sj16cvLyAamOsZHL0pw?e=S0Zr5d" TargetMode="External"/><Relationship Id="rId464" Type="http://schemas.openxmlformats.org/officeDocument/2006/relationships/hyperlink" Target="../../../../../../../:b:/g/personal/transparencia_ieeg_org_mx/EdPI2xsBUiZKpTHO6-8tawUBQAg6HoPUd_KmRG8v-ixPjQ?e=g1FC6o" TargetMode="External"/><Relationship Id="rId299" Type="http://schemas.openxmlformats.org/officeDocument/2006/relationships/hyperlink" Target="https://api.ieeg.mx/repoinfo/Uploads/lineamientos-generales-racionalidad-austeridad-disciplina-presupuestal-ieeg-2025.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b:/g/personal/transparencia_ieeg_org_mx/EZ-rhADW1Q9NiCqHUV_-F2YBje3VlVQTvflziW1p4Jmftg?e=dOMgBP" TargetMode="External"/><Relationship Id="rId299" Type="http://schemas.openxmlformats.org/officeDocument/2006/relationships/hyperlink" Target="../../../../../../../:b:/g/personal/transparencia_ieeg_org_mx/Eb6TeFgIcOVLl-rZYpjrrPsBWeSxmNEWopLtpR4Q0dHq7A?e=JeqBzR" TargetMode="External"/><Relationship Id="rId21" Type="http://schemas.openxmlformats.org/officeDocument/2006/relationships/hyperlink" Target="../../../../../../../:b:/g/personal/transparencia_ieeg_org_mx/EU96FnKD89BDlGCKvl9LbfEB1AFQyfdV9kqQ9aRdm7_6cg?e=Fh7rTO" TargetMode="External"/><Relationship Id="rId63" Type="http://schemas.openxmlformats.org/officeDocument/2006/relationships/hyperlink" Target="../../../../../../../:b:/g/personal/transparencia_ieeg_org_mx/Eci_0o88i2tKjzXVbtt20x4BRvW7In6VhNlnP7Zz18Ovzw?e=O7eWXx" TargetMode="External"/><Relationship Id="rId159" Type="http://schemas.openxmlformats.org/officeDocument/2006/relationships/hyperlink" Target="../../../../../../../:b:/g/personal/transparencia_ieeg_org_mx/ES9fzFV7oWdOjJJqp9sJhg4B8Gvr9m3ReBuGUPcvT34ypw?e=AnaEwK" TargetMode="External"/><Relationship Id="rId170" Type="http://schemas.openxmlformats.org/officeDocument/2006/relationships/hyperlink" Target="../../../../../../../:b:/g/personal/transparencia_ieeg_org_mx/EbNMF4g24rdNldx6iL_8zmcBIp0-UtrF4aJE37V1RHPldQ?e=AcW6My" TargetMode="External"/><Relationship Id="rId226" Type="http://schemas.openxmlformats.org/officeDocument/2006/relationships/hyperlink" Target="../../../../../../../:b:/g/personal/transparencia_ieeg_org_mx/EbxIUFtMd7hOseg2tMZh85UBXy-eXMbO-tPfbqR25HvJyQ?e=RQeHUt" TargetMode="External"/><Relationship Id="rId268" Type="http://schemas.openxmlformats.org/officeDocument/2006/relationships/hyperlink" Target="../../../../../../../:b:/g/personal/transparencia_ieeg_org_mx/EaevSg9YAR9GiHyBgYksQ1kBVnDuR6_pZ3RTQdkbe2NTmw?e=312xy1" TargetMode="External"/><Relationship Id="rId32" Type="http://schemas.openxmlformats.org/officeDocument/2006/relationships/hyperlink" Target="../../../../../../../:b:/g/personal/transparencia_ieeg_org_mx/EdNFex5CBVpKjZX3clals2gBg0ZuUEQkCO8QVY8P-3kbxA?e=Z5sRyH" TargetMode="External"/><Relationship Id="rId74" Type="http://schemas.openxmlformats.org/officeDocument/2006/relationships/hyperlink" Target="../../../../../../../:b:/g/personal/transparencia_ieeg_org_mx/EajKN17OyLVAuTIXGzKajy0BY1QNIY_8jILpAQsU34qjUw?e=jwflxb" TargetMode="External"/><Relationship Id="rId128" Type="http://schemas.openxmlformats.org/officeDocument/2006/relationships/hyperlink" Target="../../../../../../../:b:/g/personal/transparencia_ieeg_org_mx/EdNKm_NKihBMgy_TqzbkaXcBcFRxets4rSbJ9USAySzTiQ?e=hUg7gm" TargetMode="External"/><Relationship Id="rId5" Type="http://schemas.openxmlformats.org/officeDocument/2006/relationships/hyperlink" Target="../../../../../../../:b:/g/personal/transparencia_ieeg_org_mx/EYTRqLclW7FCufIfxUVsfCMBZOiRoetcw9jbTn-cZRQzCw?e=BInjvA" TargetMode="External"/><Relationship Id="rId181" Type="http://schemas.openxmlformats.org/officeDocument/2006/relationships/hyperlink" Target="../../../../../../../:b:/g/personal/transparencia_ieeg_org_mx/Eb3FKkBqDylPtpVTon4AGBMBD4DQhEd3y5iejQpkhL26ZQ?e=r53Y3R" TargetMode="External"/><Relationship Id="rId237" Type="http://schemas.openxmlformats.org/officeDocument/2006/relationships/hyperlink" Target="../../../../../../../:b:/g/personal/transparencia_ieeg_org_mx/EQqniWapZkhBuQ2-hadvpPEBP8-RO0nEt9r_Id4XimfVsA?e=cHgoGf" TargetMode="External"/><Relationship Id="rId279" Type="http://schemas.openxmlformats.org/officeDocument/2006/relationships/hyperlink" Target="../../../../../../../:b:/g/personal/transparencia_ieeg_org_mx/EcoO3Rn_6JpNvZbnkDWg9FgBVKVhfGAPY1xAPko6kXh3ig?e=df8lrU" TargetMode="External"/><Relationship Id="rId43" Type="http://schemas.openxmlformats.org/officeDocument/2006/relationships/hyperlink" Target="../../../../../../../:b:/g/personal/transparencia_ieeg_org_mx/ERM2mQPJqi9OnEM0v9LxphgB9x-MFEKYlyKJWA82g3gnIg?e=KFN1fS" TargetMode="External"/><Relationship Id="rId139" Type="http://schemas.openxmlformats.org/officeDocument/2006/relationships/hyperlink" Target="../../../../../../../:b:/g/personal/transparencia_ieeg_org_mx/EY1VENxjaN9ItALLLhjrGgcBKXek2P0U_k8UhJugrAWV5A?e=lQ8t3d" TargetMode="External"/><Relationship Id="rId290" Type="http://schemas.openxmlformats.org/officeDocument/2006/relationships/hyperlink" Target="../../../../../../../:b:/g/personal/transparencia_ieeg_org_mx/Efi-8iBg29JPowEakVpYUR8Bi3pTBneweqGuLDjtXwwTgA?e=Q86cN0" TargetMode="External"/><Relationship Id="rId304" Type="http://schemas.openxmlformats.org/officeDocument/2006/relationships/hyperlink" Target="../../../../../../../:b:/g/personal/transparencia_ieeg_org_mx/EVOGH6EWr31JmwF126XsBYwBSXTwni_2Iqueqb8t1gbGKg?e=TVwdb9" TargetMode="External"/><Relationship Id="rId85" Type="http://schemas.openxmlformats.org/officeDocument/2006/relationships/hyperlink" Target="../../../../../../../:b:/g/personal/transparencia_ieeg_org_mx/Ee21Bp84PRtPgdhW3BSOyiABFanQUddH5V1wTuW4-4DqHQ?e=hUrcro" TargetMode="External"/><Relationship Id="rId150" Type="http://schemas.openxmlformats.org/officeDocument/2006/relationships/hyperlink" Target="../../../../../../../:b:/g/personal/transparencia_ieeg_org_mx/EWPUMAFOhb1OsAcouC51rvQBVzu0M2tCye1a83lWWd4MMQ?e=RPusPz" TargetMode="External"/><Relationship Id="rId192" Type="http://schemas.openxmlformats.org/officeDocument/2006/relationships/hyperlink" Target="../../../../../../../:b:/g/personal/transparencia_ieeg_org_mx/EUSIwbTPPKxJsoXBEYKjdt8BXb99f1OedXgTREjLz1I1JA?e=uYjJYr" TargetMode="External"/><Relationship Id="rId206" Type="http://schemas.openxmlformats.org/officeDocument/2006/relationships/hyperlink" Target="../../../../../../../:b:/g/personal/transparencia_ieeg_org_mx/EZ7sO_si5g5Os5r8jQCfQi8Bpft7aiAXaCoBI_sS_aANnw?e=DaKMLW" TargetMode="External"/><Relationship Id="rId248" Type="http://schemas.openxmlformats.org/officeDocument/2006/relationships/hyperlink" Target="../../../../../../../:b:/g/personal/transparencia_ieeg_org_mx/Ef-7ouGRaihAs1NEY2FA8H0BduNWpTSDp882IXH2e4qs4g?e=G6LvQI" TargetMode="External"/><Relationship Id="rId12" Type="http://schemas.openxmlformats.org/officeDocument/2006/relationships/hyperlink" Target="../../../../../../../:b:/g/personal/transparencia_ieeg_org_mx/EZTZxrVdYVNIn2iowcb6HYcBLdVpY5SBZRYqf1so15O6SQ?e=mxQHK4" TargetMode="External"/><Relationship Id="rId108" Type="http://schemas.openxmlformats.org/officeDocument/2006/relationships/hyperlink" Target="../../../../../../../:b:/g/personal/transparencia_ieeg_org_mx/EfoMaoWv5HNCtCC1i0u54ZYBewCGfX39vR1SfKj8h8KpIg?e=8oviBM" TargetMode="External"/><Relationship Id="rId315" Type="http://schemas.openxmlformats.org/officeDocument/2006/relationships/hyperlink" Target="../../../../../../../:b:/g/personal/transparencia_ieeg_org_mx/EcaAgfxhJNFFuLxFiJragNMBCOEr75NBC4_F1gXIm8BiBA?e=N4XBaT" TargetMode="External"/><Relationship Id="rId54" Type="http://schemas.openxmlformats.org/officeDocument/2006/relationships/hyperlink" Target="../../../../../../../:b:/g/personal/transparencia_ieeg_org_mx/EdSwKo9fNIdKvtRFuwUvALsBOaTKTwJ5a-xjxghITcV9eQ?e=9aDMKu" TargetMode="External"/><Relationship Id="rId96" Type="http://schemas.openxmlformats.org/officeDocument/2006/relationships/hyperlink" Target="../../../../../../../:b:/g/personal/transparencia_ieeg_org_mx/EZOtBiOp-IFHv-mYXOCcUqUBWirmE6NBi4_bTqB-HN903Q?e=HfcGcs" TargetMode="External"/><Relationship Id="rId161" Type="http://schemas.openxmlformats.org/officeDocument/2006/relationships/hyperlink" Target="../../../../../../../:b:/g/personal/transparencia_ieeg_org_mx/EZ5EmQMok4ZIlfwOwKWeAbwB0elR10DGZ39F8DXPxcWqpw?e=mNjuEa" TargetMode="External"/><Relationship Id="rId217" Type="http://schemas.openxmlformats.org/officeDocument/2006/relationships/hyperlink" Target="../../../../../../../:b:/g/personal/transparencia_ieeg_org_mx/ETklKORm5DFFmRk-Pm8oz2MBf-gtgVj7BSl-ju9Ru8wMsg?e=LOrH9J" TargetMode="External"/><Relationship Id="rId259" Type="http://schemas.openxmlformats.org/officeDocument/2006/relationships/hyperlink" Target="../../../../../../../:b:/g/personal/transparencia_ieeg_org_mx/ERTbwa6EQ6lDvfGNdAXZfWUBuweVeUEQ9r-Se23uBpTQHA?e=HP0poN" TargetMode="External"/><Relationship Id="rId23" Type="http://schemas.openxmlformats.org/officeDocument/2006/relationships/hyperlink" Target="../../../../../../../:b:/g/personal/transparencia_ieeg_org_mx/EYYGsZAHGE9JsBY_LklihygBZIzC6t7WITFFKsTzJlRXPw?e=DW4LqL" TargetMode="External"/><Relationship Id="rId119" Type="http://schemas.openxmlformats.org/officeDocument/2006/relationships/hyperlink" Target="../../../../../../../:b:/g/personal/transparencia_ieeg_org_mx/Ecn8YYwbabBLk7tTkHNivDEBHW0detlHXZy6a2VbpeaL0Q?e=joYY8j" TargetMode="External"/><Relationship Id="rId270" Type="http://schemas.openxmlformats.org/officeDocument/2006/relationships/hyperlink" Target="../../../../../../../:b:/g/personal/transparencia_ieeg_org_mx/EfCrrEwoOCJIpfO2kV9aod4B3UjoD4qU4WnHnZt4aRMdWA?e=iGWrTi" TargetMode="External"/><Relationship Id="rId65" Type="http://schemas.openxmlformats.org/officeDocument/2006/relationships/hyperlink" Target="../../../../../../../:b:/g/personal/transparencia_ieeg_org_mx/EUpV5hb6cR5DuaDbBJvuShgBr_227ZR-qBW6XcGr8zo3MQ?e=0PV3B1" TargetMode="External"/><Relationship Id="rId130" Type="http://schemas.openxmlformats.org/officeDocument/2006/relationships/hyperlink" Target="../../../../../../../:b:/g/personal/transparencia_ieeg_org_mx/ER2PhQ3uMgZCpOvK9WyTVMkBxXNwbVsEJ6kQWV5w2w4crQ?e=x2H6LO" TargetMode="External"/><Relationship Id="rId172" Type="http://schemas.openxmlformats.org/officeDocument/2006/relationships/hyperlink" Target="../../../../../../../:b:/g/personal/transparencia_ieeg_org_mx/EXvlgLb18qFPvDv06xLM4MMBvatH8HsP8b6pNdykjXUlBg?e=N0Nvot" TargetMode="External"/><Relationship Id="rId228" Type="http://schemas.openxmlformats.org/officeDocument/2006/relationships/hyperlink" Target="../../../../../../../:b:/g/personal/transparencia_ieeg_org_mx/ETHQtFCLMQdCkM7AO1MYfPgBYUGHbfdpda_Sfa6zD9ucKg?e=hSOW0y" TargetMode="External"/><Relationship Id="rId13" Type="http://schemas.openxmlformats.org/officeDocument/2006/relationships/hyperlink" Target="../../../../../../../:b:/g/personal/transparencia_ieeg_org_mx/EYXu5kQRIApOu4jLYfL3IhABAcE7ctUChw6IAJnqjhaPXg?e=NGPI9R" TargetMode="External"/><Relationship Id="rId109" Type="http://schemas.openxmlformats.org/officeDocument/2006/relationships/hyperlink" Target="../../../../../../../:b:/g/personal/transparencia_ieeg_org_mx/ESJvdCsZ_EFEhFieivUEyrUBGsh7npAXNwV1PQveYXByBA?e=9E1qdM" TargetMode="External"/><Relationship Id="rId260" Type="http://schemas.openxmlformats.org/officeDocument/2006/relationships/hyperlink" Target="../../../../../../../:b:/g/personal/transparencia_ieeg_org_mx/EbBH-dB4Ob9LrAqxa9EalxkBAc9qJ4RAof7U7LAql4ZbSA?e=apPloV" TargetMode="External"/><Relationship Id="rId281" Type="http://schemas.openxmlformats.org/officeDocument/2006/relationships/hyperlink" Target="../../../../../../../:b:/g/personal/transparencia_ieeg_org_mx/EWpUFDedwMdOoEF_1xRhayMBBDNfbvlPh4A7ytjlMVlSYQ?e=tToVQI" TargetMode="External"/><Relationship Id="rId316" Type="http://schemas.openxmlformats.org/officeDocument/2006/relationships/hyperlink" Target="../../../../../../../:b:/g/personal/transparencia_ieeg_org_mx/Efv9isAbFgpMocLYNVaQQyYBzWNBUBo7LMuZdRtn34vZFg?e=A6BElK" TargetMode="External"/><Relationship Id="rId34" Type="http://schemas.openxmlformats.org/officeDocument/2006/relationships/hyperlink" Target="../../../../../../../:b:/g/personal/transparencia_ieeg_org_mx/EQSSvnn9pOVAqUzkLqOJ6DIBmDf2uAFanGzZit48CBQgWA?e=ddBgOZ" TargetMode="External"/><Relationship Id="rId55" Type="http://schemas.openxmlformats.org/officeDocument/2006/relationships/hyperlink" Target="../../../../../../../:b:/g/personal/transparencia_ieeg_org_mx/EXjz85kb7XxOu0bmTYJ6RQ8BV-fDrbKzge6b4pG-ls4CpQ?e=5wdyGk" TargetMode="External"/><Relationship Id="rId76" Type="http://schemas.openxmlformats.org/officeDocument/2006/relationships/hyperlink" Target="../../../../../../../:b:/g/personal/transparencia_ieeg_org_mx/EXjGiS_D1exMnQdHSpNJPRcB08GKGpnFGzxMFpMRLiPBxw?e=eZXNQA" TargetMode="External"/><Relationship Id="rId97" Type="http://schemas.openxmlformats.org/officeDocument/2006/relationships/hyperlink" Target="../../../../../../../:b:/g/personal/transparencia_ieeg_org_mx/EfNoX4aQlqtNnraSE8PQzsoB3fEA8Ow446x5pN54mt84Og?e=QrSk3R" TargetMode="External"/><Relationship Id="rId120" Type="http://schemas.openxmlformats.org/officeDocument/2006/relationships/hyperlink" Target="../../../../../../../:b:/g/personal/transparencia_ieeg_org_mx/EReDNRu1sMVOuZyuGg4tcQEBvkHCr827vNlHjyYkk4makw?e=qBfX2o" TargetMode="External"/><Relationship Id="rId141" Type="http://schemas.openxmlformats.org/officeDocument/2006/relationships/hyperlink" Target="../../../../../../../:b:/g/personal/transparencia_ieeg_org_mx/EXMSq_geintPh3wse6ptqWQBE7BTlRqwzeGra6yFiyy98g?e=RGCr5o" TargetMode="External"/><Relationship Id="rId7" Type="http://schemas.openxmlformats.org/officeDocument/2006/relationships/hyperlink" Target="../../../../../../../:b:/g/personal/transparencia_ieeg_org_mx/Ee8NKW34Z0tApznYfFxunrMBtuLyYvdnZxpNhZGC0lEMwg?e=To7Bqg" TargetMode="External"/><Relationship Id="rId162" Type="http://schemas.openxmlformats.org/officeDocument/2006/relationships/hyperlink" Target="../../../../../../../:b:/g/personal/transparencia_ieeg_org_mx/EXrCRZfCWrBNpBRfB7cunvUBioDAQfQDQ8W0C5n-xANGug?e=hNkKpJ" TargetMode="External"/><Relationship Id="rId183" Type="http://schemas.openxmlformats.org/officeDocument/2006/relationships/hyperlink" Target="../../../../../../../:b:/g/personal/transparencia_ieeg_org_mx/EQO_ZWgcBANOmy_45ie-G_8Bdg1ZVKHyAFXDuS6WVCpUVA?e=Abphar" TargetMode="External"/><Relationship Id="rId218" Type="http://schemas.openxmlformats.org/officeDocument/2006/relationships/hyperlink" Target="../../../../../../../:b:/g/personal/transparencia_ieeg_org_mx/EWJNZEZ83ctNiw7q5QCKLrYBWZKrYXVY1N-d_XaNj1I_bw?e=2lM8dA" TargetMode="External"/><Relationship Id="rId239" Type="http://schemas.openxmlformats.org/officeDocument/2006/relationships/hyperlink" Target="../../../../../../../:b:/g/personal/transparencia_ieeg_org_mx/EStBr8Kn_1xKsUFaKG5iT1QB3NqB-ahvfiaHFdTtk4NRHw?e=baJaiD" TargetMode="External"/><Relationship Id="rId250" Type="http://schemas.openxmlformats.org/officeDocument/2006/relationships/hyperlink" Target="../../../../../../../:b:/g/personal/transparencia_ieeg_org_mx/ES8SL_qWlDRFubquuUnMEGYBDqVG3SFzDBa42R8HUBBxqw?e=ynWFcy" TargetMode="External"/><Relationship Id="rId271" Type="http://schemas.openxmlformats.org/officeDocument/2006/relationships/hyperlink" Target="../../../../../../../:b:/g/personal/transparencia_ieeg_org_mx/EVvD8w5WFTJKjQBMcigzrJ4BqIw7HWiP3AiaDmHaiTvrqQ?e=HyPF5J" TargetMode="External"/><Relationship Id="rId292" Type="http://schemas.openxmlformats.org/officeDocument/2006/relationships/hyperlink" Target="../../../../../../../:b:/g/personal/transparencia_ieeg_org_mx/EVK1K9Oe4WhOsOeHxY18GOIBccgFUp9aaQW7C1SMOHeP0A?e=nvYAwQ" TargetMode="External"/><Relationship Id="rId306" Type="http://schemas.openxmlformats.org/officeDocument/2006/relationships/hyperlink" Target="../../../../../../../:b:/g/personal/transparencia_ieeg_org_mx/EZcp7qrkEvFOhVvXDirc2OYBbD9kio_6Sx_huKheqhp_PA?e=Id9d7w" TargetMode="External"/><Relationship Id="rId24" Type="http://schemas.openxmlformats.org/officeDocument/2006/relationships/hyperlink" Target="../../../../../../../:b:/g/personal/transparencia_ieeg_org_mx/ERVxqRDyRmBJlTN7vp0vS5ABn3mvtI3G0yPhrp2x1dTR9A?e=qahX8s" TargetMode="External"/><Relationship Id="rId45" Type="http://schemas.openxmlformats.org/officeDocument/2006/relationships/hyperlink" Target="../../../../../../../:b:/g/personal/transparencia_ieeg_org_mx/ES5IJTT_W8FHtFJrC4ImS0oBGIUrSKEXxm-8N7-NP7WqEg?e=aD5HNy" TargetMode="External"/><Relationship Id="rId66" Type="http://schemas.openxmlformats.org/officeDocument/2006/relationships/hyperlink" Target="../../../../../../../:b:/g/personal/transparencia_ieeg_org_mx/Een67nQrwGVFtvpAatYtkY4B40guxB-dfeOTfeuGLgI3Sg?e=U0qMeg" TargetMode="External"/><Relationship Id="rId87" Type="http://schemas.openxmlformats.org/officeDocument/2006/relationships/hyperlink" Target="../../../../../../../:b:/g/personal/transparencia_ieeg_org_mx/EaVeAPikm0FLvi4Tg2DX2kIBF_4gobqle4qmNKVt2B42AQ?e=S3kFK6" TargetMode="External"/><Relationship Id="rId110" Type="http://schemas.openxmlformats.org/officeDocument/2006/relationships/hyperlink" Target="../../../../../../../:b:/g/personal/transparencia_ieeg_org_mx/EdRrPhG4CxpLu8HVqlMIrgIBd_Am496KgdhhW7Bof-1xsA?e=MoaFdZ" TargetMode="External"/><Relationship Id="rId131" Type="http://schemas.openxmlformats.org/officeDocument/2006/relationships/hyperlink" Target="../../../../../../../:b:/g/personal/transparencia_ieeg_org_mx/EQTSyWXb8jFAttUq6qJkQFoBzfNbkjQGSuRfzom_f7Jo3Q?e=cLPiJ7" TargetMode="External"/><Relationship Id="rId152" Type="http://schemas.openxmlformats.org/officeDocument/2006/relationships/hyperlink" Target="../../../../../../../:b:/g/personal/transparencia_ieeg_org_mx/EbMj2jpooXpFogKsrl-im7IBL0zyxTcKu7Q5izeKE18ipg?e=7xwl3b" TargetMode="External"/><Relationship Id="rId173" Type="http://schemas.openxmlformats.org/officeDocument/2006/relationships/hyperlink" Target="../../../../../../../:b:/g/personal/transparencia_ieeg_org_mx/EbjjCg6emDlAn-7icy6s4CoBwa--8fO0oiTMb1zUmPTjSg?e=c1g80q" TargetMode="External"/><Relationship Id="rId194" Type="http://schemas.openxmlformats.org/officeDocument/2006/relationships/hyperlink" Target="../../../../../../../:b:/g/personal/transparencia_ieeg_org_mx/ER9NIzwyaKFMsVih0KTNmaMBuiVJo2F-6p5__TWLye9wEA?e=IeZKtI" TargetMode="External"/><Relationship Id="rId208" Type="http://schemas.openxmlformats.org/officeDocument/2006/relationships/hyperlink" Target="../../../../../../../:b:/g/personal/transparencia_ieeg_org_mx/ETkYC1GDUB1OpXcoRRYsVcABp4oe9PZAXcXah8TDljPMQg?e=OcyMsF" TargetMode="External"/><Relationship Id="rId229" Type="http://schemas.openxmlformats.org/officeDocument/2006/relationships/hyperlink" Target="../../../../../../../:b:/g/personal/transparencia_ieeg_org_mx/EUjCDhiSwUNDpEdepmGQTDcBOWATG_7i0PhpWYNtgvN6PA?e=xF1rQL" TargetMode="External"/><Relationship Id="rId240" Type="http://schemas.openxmlformats.org/officeDocument/2006/relationships/hyperlink" Target="../../../../../../../:b:/g/personal/transparencia_ieeg_org_mx/ER9Bz0-dJUlLpwVfSLOv6B0BqxIVuXrU9vRIPt8VhiQZkQ?e=2v4C8Y" TargetMode="External"/><Relationship Id="rId261" Type="http://schemas.openxmlformats.org/officeDocument/2006/relationships/hyperlink" Target="../../../../../../../:b:/g/personal/transparencia_ieeg_org_mx/EYR0BOOJ9IZElg1dLdMQybgBmUtmZClNHDqxEjOoIhyHBw?e=qcVNBa" TargetMode="External"/><Relationship Id="rId14" Type="http://schemas.openxmlformats.org/officeDocument/2006/relationships/hyperlink" Target="../../../../../../../:b:/g/personal/transparencia_ieeg_org_mx/EaNvETw9C6hKm0XMmGOwgcIBw86Er2f12Zyk2nj2h7GHow?e=wvxIkv" TargetMode="External"/><Relationship Id="rId35" Type="http://schemas.openxmlformats.org/officeDocument/2006/relationships/hyperlink" Target="../../../../../../../:b:/g/personal/transparencia_ieeg_org_mx/EXtxm-v6iuZKqVPCNmerjHIBaNIJWvRfosWcDbdIhkfirA?e=kQWpd7" TargetMode="External"/><Relationship Id="rId56" Type="http://schemas.openxmlformats.org/officeDocument/2006/relationships/hyperlink" Target="../../../../../../../:b:/g/personal/transparencia_ieeg_org_mx/ETZJDLAoxXVOkLDPdQACHsYB5Bv5_aEdr6FKFy7QlgkPJw?e=PRgTNJ" TargetMode="External"/><Relationship Id="rId77" Type="http://schemas.openxmlformats.org/officeDocument/2006/relationships/hyperlink" Target="../../../../../../../:b:/g/personal/transparencia_ieeg_org_mx/EV6z-RH0vydJjX_tEjCHPWMB-0Owi42g5krD3lvW3TbkFA?e=UCXJvL" TargetMode="External"/><Relationship Id="rId100" Type="http://schemas.openxmlformats.org/officeDocument/2006/relationships/hyperlink" Target="../../../../../../../:b:/g/personal/transparencia_ieeg_org_mx/EZVTXQ3JNoZNp0kj6Yzy1l4BUTFAYmBf_DHOE3L1QTSSlQ?e=Weqryu" TargetMode="External"/><Relationship Id="rId282" Type="http://schemas.openxmlformats.org/officeDocument/2006/relationships/hyperlink" Target="../../../../../../../:b:/g/personal/transparencia_ieeg_org_mx/ES2jcWdwmV1PjGL4q_o8a-kBHDx5Zf0kQGnKoVBQQx2_oA?e=JgRIAX" TargetMode="External"/><Relationship Id="rId317" Type="http://schemas.openxmlformats.org/officeDocument/2006/relationships/hyperlink" Target="../../../../../../../:b:/g/personal/transparencia_ieeg_org_mx/EaEnZPjS_bZPjZsbL7jRk50BBtPHOIjNwnwdRtaaUZVZWQ?e=fvQbxD" TargetMode="External"/><Relationship Id="rId8" Type="http://schemas.openxmlformats.org/officeDocument/2006/relationships/hyperlink" Target="../../../../../../../:b:/g/personal/transparencia_ieeg_org_mx/EQr77L_HBQVKg50l2LOcf-wB-26ipt3zvHOVo_Zh71p27Q?e=IOYO5Y" TargetMode="External"/><Relationship Id="rId98" Type="http://schemas.openxmlformats.org/officeDocument/2006/relationships/hyperlink" Target="../../../../../../../:b:/g/personal/transparencia_ieeg_org_mx/EQVDrSMIZGJPhMkK3pDIl54Bj4QLcy3ydVQFRh_QcBPRlQ?e=ve3XPj" TargetMode="External"/><Relationship Id="rId121" Type="http://schemas.openxmlformats.org/officeDocument/2006/relationships/hyperlink" Target="../../../../../../../:b:/g/personal/transparencia_ieeg_org_mx/EZ-GuIyPaQ9HoxV6c4Rp8MsBHJ2xPqJjxemgzsJaL6lX1Q?e=6e3EyD" TargetMode="External"/><Relationship Id="rId142" Type="http://schemas.openxmlformats.org/officeDocument/2006/relationships/hyperlink" Target="../../../../../../../:b:/g/personal/transparencia_ieeg_org_mx/EYSqD2jy8xJMsg0rNA9OmsEBtgA2QVa9s4pKp-W6B-SWVA?e=DfWuwS" TargetMode="External"/><Relationship Id="rId163" Type="http://schemas.openxmlformats.org/officeDocument/2006/relationships/hyperlink" Target="../../../../../../../:b:/g/personal/transparencia_ieeg_org_mx/EfHwAe8rO5VGmqhXznySYkgBBvsFGvnvtmZQ5aUqanfm8g?e=nyvCqt" TargetMode="External"/><Relationship Id="rId184" Type="http://schemas.openxmlformats.org/officeDocument/2006/relationships/hyperlink" Target="../../../../../../../:b:/g/personal/transparencia_ieeg_org_mx/EeStLgQDrr9LjS1mgHwEfy0Bu_GQ8ruy2g5Ma8SUXm7zkw?e=dDg6nO" TargetMode="External"/><Relationship Id="rId219" Type="http://schemas.openxmlformats.org/officeDocument/2006/relationships/hyperlink" Target="../../../../../../../:b:/g/personal/transparencia_ieeg_org_mx/Eavifmvi_tNIqHXkM6h-2uoBMZrc4G8xgbd-pTEQevDaog?e=3hhhSk" TargetMode="External"/><Relationship Id="rId230" Type="http://schemas.openxmlformats.org/officeDocument/2006/relationships/hyperlink" Target="../../../../../../../:b:/g/personal/transparencia_ieeg_org_mx/Ea2PNvtxYktDqNlK432GxxQB1rv0EiBEWiVWbguetLYfnw?e=yky7FD" TargetMode="External"/><Relationship Id="rId251" Type="http://schemas.openxmlformats.org/officeDocument/2006/relationships/hyperlink" Target="../../../../../../../:b:/g/personal/transparencia_ieeg_org_mx/EdjQF5v-OsZJsgIHyWxVupUBC2dXvd66MV5qQATJiIXqOA?e=2nmfmI" TargetMode="External"/><Relationship Id="rId25" Type="http://schemas.openxmlformats.org/officeDocument/2006/relationships/hyperlink" Target="../../../../../../../:b:/g/personal/transparencia_ieeg_org_mx/EZr0ztRbPllEkwFu3IKEHjYBzUr1aAOYC-XwMZUPYAqR1w?e=QpvnOL" TargetMode="External"/><Relationship Id="rId46" Type="http://schemas.openxmlformats.org/officeDocument/2006/relationships/hyperlink" Target="../../../../../../../:b:/g/personal/transparencia_ieeg_org_mx/ERRIT0vAA9xFtQvB-8g8miUBmCe8_DJkbTYkyUy-VyuwbQ?e=goUV0X" TargetMode="External"/><Relationship Id="rId67" Type="http://schemas.openxmlformats.org/officeDocument/2006/relationships/hyperlink" Target="../../../../../../../:b:/g/personal/transparencia_ieeg_org_mx/EahnhGAkpUlOvFnatXDRkgoBARxHiI9SvN-Yuh75OCgIyA?e=XgmGXT" TargetMode="External"/><Relationship Id="rId272" Type="http://schemas.openxmlformats.org/officeDocument/2006/relationships/hyperlink" Target="../../../../../../../:b:/g/personal/transparencia_ieeg_org_mx/EWw9pShcGyFAvPnd-bBwXzMBoyjHDSGUr1Xc7WozcZtEDQ?e=tgwAuY" TargetMode="External"/><Relationship Id="rId293" Type="http://schemas.openxmlformats.org/officeDocument/2006/relationships/hyperlink" Target="../../../../../../../:b:/g/personal/transparencia_ieeg_org_mx/EYydo-exuwFGswftJVYPEVABnXZftqAJ1QOZk0zGAyai3A?e=3CmKMy" TargetMode="External"/><Relationship Id="rId307" Type="http://schemas.openxmlformats.org/officeDocument/2006/relationships/hyperlink" Target="../../../../../../../:b:/g/personal/transparencia_ieeg_org_mx/EaybeiNXzk9Pgyb131QGx5MBoKM8h1gpqcGyxrUgcJMTjw?e=XN9o9p" TargetMode="External"/><Relationship Id="rId88" Type="http://schemas.openxmlformats.org/officeDocument/2006/relationships/hyperlink" Target="../../../../../../../:b:/g/personal/transparencia_ieeg_org_mx/EX2a1eKvewhAgpEHKj2ynRcB3buONCZU7XfyHIHz2UjRIQ?e=QpfP7N" TargetMode="External"/><Relationship Id="rId111" Type="http://schemas.openxmlformats.org/officeDocument/2006/relationships/hyperlink" Target="../../../../../../../:b:/g/personal/transparencia_ieeg_org_mx/EfS3cD7pZT1BrXzrny_mCLkBhq3w9dlBbKOiiyWNUtc5ng?e=ALmC4S" TargetMode="External"/><Relationship Id="rId132" Type="http://schemas.openxmlformats.org/officeDocument/2006/relationships/hyperlink" Target="../../../../../../../:b:/g/personal/transparencia_ieeg_org_mx/EVhhx7EAQGlJpUUPbBljmaYBaWEzIroC-1OuWu_NcT7L_g?e=Ywbbxo" TargetMode="External"/><Relationship Id="rId153" Type="http://schemas.openxmlformats.org/officeDocument/2006/relationships/hyperlink" Target="../../../../../../../:b:/g/personal/transparencia_ieeg_org_mx/ESneOIisIKFKgzf2MBKHX1QBp6zS6q5XUn_dtydhHKaaeg?e=b39QtP" TargetMode="External"/><Relationship Id="rId174" Type="http://schemas.openxmlformats.org/officeDocument/2006/relationships/hyperlink" Target="../../../../../../../:b:/g/personal/transparencia_ieeg_org_mx/EamOmoFihPZImQdo5WzksZ4B2Y9boLhzdWH_4qpueqk9Tw?e=0E4yWw" TargetMode="External"/><Relationship Id="rId195" Type="http://schemas.openxmlformats.org/officeDocument/2006/relationships/hyperlink" Target="../../../../../../../:b:/g/personal/transparencia_ieeg_org_mx/EVxlQF8ITeJAkR5uHWdUbBUBCcPpbQVvpLvtoKT3pfKrOg?e=xxGxeY" TargetMode="External"/><Relationship Id="rId209" Type="http://schemas.openxmlformats.org/officeDocument/2006/relationships/hyperlink" Target="../../../../../../../:b:/g/personal/transparencia_ieeg_org_mx/EReXzkqrwxZCpTMvuI11jZkB1Ct5OOC5c1_nMr9DqzBjhw?e=s7Krqb" TargetMode="External"/><Relationship Id="rId220" Type="http://schemas.openxmlformats.org/officeDocument/2006/relationships/hyperlink" Target="../../../../../../../:b:/g/personal/transparencia_ieeg_org_mx/EXFAx6js8OlJlNrIlG7baVcBIrhTe9WakxaPVYtHCUTMhQ?e=N0QLZb" TargetMode="External"/><Relationship Id="rId241" Type="http://schemas.openxmlformats.org/officeDocument/2006/relationships/hyperlink" Target="../../../../../../../:b:/g/personal/transparencia_ieeg_org_mx/ERGNO8L78uxJgs4WWA8lRVAB9HCPKzn7RClJYghDybG_DA?e=hBDUyX" TargetMode="External"/><Relationship Id="rId15" Type="http://schemas.openxmlformats.org/officeDocument/2006/relationships/hyperlink" Target="../../../../../../../:b:/g/personal/transparencia_ieeg_org_mx/Ef9IyfOdNTJEoNRMV8AYcYEBUt0kb_is4bjC-hkZDcJh8w?e=56ftuu" TargetMode="External"/><Relationship Id="rId36" Type="http://schemas.openxmlformats.org/officeDocument/2006/relationships/hyperlink" Target="../../../../../../../:b:/g/personal/transparencia_ieeg_org_mx/EZn-2dBVgTpMl1swfcNXtKoBZn9LNJZOGAom0JHmkE-YUg?e=b8aJBU" TargetMode="External"/><Relationship Id="rId57" Type="http://schemas.openxmlformats.org/officeDocument/2006/relationships/hyperlink" Target="../../../../../../../:b:/g/personal/transparencia_ieeg_org_mx/EUfgqq3nwctAjDLfIYVqqI8B9DWNSSHYPAoyp7seZNvRuQ?e=ud6LV8" TargetMode="External"/><Relationship Id="rId262" Type="http://schemas.openxmlformats.org/officeDocument/2006/relationships/hyperlink" Target="../../../../../../../:b:/g/personal/transparencia_ieeg_org_mx/EYG_MqhlMS9Htkm_N2uTy5UBcLDjeVGC5-0OPwlV7bA_Hw?e=W53oUw" TargetMode="External"/><Relationship Id="rId283" Type="http://schemas.openxmlformats.org/officeDocument/2006/relationships/hyperlink" Target="../../../../../../../:b:/g/personal/transparencia_ieeg_org_mx/EW_veMBlmGFKjrOM_dAYrvUBdKs-eoaFXqjNCrFNxWYmfQ?e=RsQKN1" TargetMode="External"/><Relationship Id="rId78" Type="http://schemas.openxmlformats.org/officeDocument/2006/relationships/hyperlink" Target="../../../../../../../:b:/g/personal/transparencia_ieeg_org_mx/EXSZ-bdj8HZGmsbTERqj9MYB6tpHBqgXdewsJB7hShEK6w?e=2qi6JE" TargetMode="External"/><Relationship Id="rId99" Type="http://schemas.openxmlformats.org/officeDocument/2006/relationships/hyperlink" Target="../../../../../../../:b:/g/personal/transparencia_ieeg_org_mx/ESLJbAZrvLZMjK8QD67zJbUB1ZW2WPrbfYiDk0XXH6kxeQ?e=Kqa9IL" TargetMode="External"/><Relationship Id="rId101" Type="http://schemas.openxmlformats.org/officeDocument/2006/relationships/hyperlink" Target="../../../../../../../:b:/g/personal/transparencia_ieeg_org_mx/EU6vUzs5Q0tGuaTxiUkrZJ4B-j8ta3SreHGlnIq3VqDoQQ?e=smCah9" TargetMode="External"/><Relationship Id="rId122" Type="http://schemas.openxmlformats.org/officeDocument/2006/relationships/hyperlink" Target="../../../../../../../:b:/g/personal/transparencia_ieeg_org_mx/ERjkrUekPn9Olw96WyymK1YBMRA1beKFKhg_t7-s8HKsWw?e=2bJuVS" TargetMode="External"/><Relationship Id="rId143" Type="http://schemas.openxmlformats.org/officeDocument/2006/relationships/hyperlink" Target="../../../../../../../:b:/g/personal/transparencia_ieeg_org_mx/EYzZ9bE-fRZHi3YBn14mCYQBm3K8Nr9pb5pCAy-GWAqcxw?e=deE2Sk" TargetMode="External"/><Relationship Id="rId164" Type="http://schemas.openxmlformats.org/officeDocument/2006/relationships/hyperlink" Target="../../../../../../../:b:/g/personal/transparencia_ieeg_org_mx/EWj53xpBc95DrFckZL4NDx0BR2qZ9GMqwb8PWAT2PA5seQ?e=kXFOF4" TargetMode="External"/><Relationship Id="rId185" Type="http://schemas.openxmlformats.org/officeDocument/2006/relationships/hyperlink" Target="../../../../../../../:b:/g/personal/transparencia_ieeg_org_mx/Ee6lqT9tTzZBvd-JIlygJ68BhXL9sKiw_DRAbzJFx2WKlA?e=NNUK0G" TargetMode="External"/><Relationship Id="rId9" Type="http://schemas.openxmlformats.org/officeDocument/2006/relationships/hyperlink" Target="../../../../../../../:b:/g/personal/transparencia_ieeg_org_mx/EYydyd8b0zlJmF85_lQuNiwBx8IEypjttF7kAam_oIMxgg?e=notEt4" TargetMode="External"/><Relationship Id="rId210" Type="http://schemas.openxmlformats.org/officeDocument/2006/relationships/hyperlink" Target="../../../../../../../:b:/g/personal/transparencia_ieeg_org_mx/EfLdhknCbJZOr94Z0pOcB2QBSHqsuPkF1Fc6_U-gpp_Odw?e=jl2kd8" TargetMode="External"/><Relationship Id="rId26" Type="http://schemas.openxmlformats.org/officeDocument/2006/relationships/hyperlink" Target="../../../../../../../:b:/g/personal/transparencia_ieeg_org_mx/EYjL3jM3CbdNh-1KJaPMVfABsZZ_cjsKuvfu_t10AFSXWg?e=X3nhDf" TargetMode="External"/><Relationship Id="rId231" Type="http://schemas.openxmlformats.org/officeDocument/2006/relationships/hyperlink" Target="../../../../../../../:b:/g/personal/transparencia_ieeg_org_mx/EQcI-mh0VyBIvttxUFBAlKwByz54mjJ3uMqR1JgtQx5kug?e=L64cZh" TargetMode="External"/><Relationship Id="rId252" Type="http://schemas.openxmlformats.org/officeDocument/2006/relationships/hyperlink" Target="../../../../../../../:b:/g/personal/transparencia_ieeg_org_mx/EQVL5u_G-4BBhRCB1-St-ngB4MGDlG_5vI6L9Z7mu-jXgQ?e=g4KUO5" TargetMode="External"/><Relationship Id="rId273" Type="http://schemas.openxmlformats.org/officeDocument/2006/relationships/hyperlink" Target="../../../../../../../:b:/g/personal/transparencia_ieeg_org_mx/Ef8vKEn80NNFmiD4Xu4QDfwBg6mR7krx6lDOxQxdoFUrUg?e=eog6oq" TargetMode="External"/><Relationship Id="rId294" Type="http://schemas.openxmlformats.org/officeDocument/2006/relationships/hyperlink" Target="../../../../../../../:b:/g/personal/transparencia_ieeg_org_mx/EZHdz7-UZcxJlFDrSMYAymkB59O3k5GQNUGH4_XCn-ahbQ?e=16yN75" TargetMode="External"/><Relationship Id="rId308" Type="http://schemas.openxmlformats.org/officeDocument/2006/relationships/hyperlink" Target="../../../../../../../:b:/g/personal/transparencia_ieeg_org_mx/EdbWcM4-ktJIuRpoDePFqLEBugu3aZcr72f2iIn13SXoTA?e=ebYVgQ" TargetMode="External"/><Relationship Id="rId47" Type="http://schemas.openxmlformats.org/officeDocument/2006/relationships/hyperlink" Target="../../../../../../../:b:/g/personal/transparencia_ieeg_org_mx/EQAEqhw7nWRNtYY34UFGo_kBXhRbnZTqN3ugKEguvFKCfA?e=ARGxsW" TargetMode="External"/><Relationship Id="rId68" Type="http://schemas.openxmlformats.org/officeDocument/2006/relationships/hyperlink" Target="../../../../../../../:b:/g/personal/transparencia_ieeg_org_mx/EYZ582nqNmZNtypDxNjhoZoB1aW2SRtoLzdwLEJ36BIOnQ?e=hf8tgc" TargetMode="External"/><Relationship Id="rId89" Type="http://schemas.openxmlformats.org/officeDocument/2006/relationships/hyperlink" Target="../../../../../../../:b:/g/personal/transparencia_ieeg_org_mx/ES_Velc5RLtLscbkg-tHPWsBTFlXH-rlxwTPw2LebUOa6w?e=Dbmi8l" TargetMode="External"/><Relationship Id="rId112" Type="http://schemas.openxmlformats.org/officeDocument/2006/relationships/hyperlink" Target="../../../../../../../:b:/g/personal/transparencia_ieeg_org_mx/EXD6sPUQ2blGiI1xcpyKaIYBU3y5yMJ81q3IsjQzyYcjzQ?e=OwmXge" TargetMode="External"/><Relationship Id="rId133" Type="http://schemas.openxmlformats.org/officeDocument/2006/relationships/hyperlink" Target="../../../../../../../:b:/g/personal/transparencia_ieeg_org_mx/Ec38QJ2xmG5Ar4tDob2hDxABmpRTty49UgOyeDLqY9hFGw?e=M8vkHh" TargetMode="External"/><Relationship Id="rId154" Type="http://schemas.openxmlformats.org/officeDocument/2006/relationships/hyperlink" Target="../../../../../../../:b:/g/personal/transparencia_ieeg_org_mx/EY5_4j2DD1BGkXYnYHMDPF4BQfo-ADHZPo7vsuDZ_rmYww?e=tx2dud" TargetMode="External"/><Relationship Id="rId175" Type="http://schemas.openxmlformats.org/officeDocument/2006/relationships/hyperlink" Target="../../../../../../../:b:/g/personal/transparencia_ieeg_org_mx/EZ2AMfKle05Kr1sKdGJBprQBQdqWXeY8Gf6M-VqBQMXBig?e=wMxghy" TargetMode="External"/><Relationship Id="rId196" Type="http://schemas.openxmlformats.org/officeDocument/2006/relationships/hyperlink" Target="../../../../../../../:b:/g/personal/transparencia_ieeg_org_mx/EUvn9lAKztRJjnGVLFqUWMABEgqAGapF9w51ziKreCh_TA?e=RE0SBE" TargetMode="External"/><Relationship Id="rId200" Type="http://schemas.openxmlformats.org/officeDocument/2006/relationships/hyperlink" Target="../../../../../../../:b:/g/personal/transparencia_ieeg_org_mx/ER7gs0EHsY5GqGyLmE9ZqBsB6RQetgB6hYcY2T-vMvNGqw?e=PRAyYb" TargetMode="External"/><Relationship Id="rId16" Type="http://schemas.openxmlformats.org/officeDocument/2006/relationships/hyperlink" Target="../../../../../../../:b:/g/personal/transparencia_ieeg_org_mx/Efd0_6enea5Bi6iHkJq63cQBD5Wx1erFGu1rkooWbUWX1Q?e=iQrw62" TargetMode="External"/><Relationship Id="rId221" Type="http://schemas.openxmlformats.org/officeDocument/2006/relationships/hyperlink" Target="../../../../../../../:b:/g/personal/transparencia_ieeg_org_mx/EbPDp7hoW-FNgdXIkYK_uG8BWXuimMFYqtBPR65w6wldSA?e=GDhTI1" TargetMode="External"/><Relationship Id="rId242" Type="http://schemas.openxmlformats.org/officeDocument/2006/relationships/hyperlink" Target="../../../../../../../:b:/g/personal/transparencia_ieeg_org_mx/EdLAtNPKLplEi6gQ1OKzEakB_m0f-TNX5fcQ4OivexDAQg?e=l2tRb4" TargetMode="External"/><Relationship Id="rId263" Type="http://schemas.openxmlformats.org/officeDocument/2006/relationships/hyperlink" Target="../../../../../../../:b:/g/personal/transparencia_ieeg_org_mx/EewX8kFwW6JBsFdZQJJMPhgBDO4Bx_qfOyx719jvBZVB_g?e=DZzxiQ" TargetMode="External"/><Relationship Id="rId284" Type="http://schemas.openxmlformats.org/officeDocument/2006/relationships/hyperlink" Target="../../../../../../../:b:/g/personal/transparencia_ieeg_org_mx/EcSRnHVtc15EkT7u2nscDQQBtMfdTGPnUqp_6KVp1KAtsA?e=EOmx6n" TargetMode="External"/><Relationship Id="rId37" Type="http://schemas.openxmlformats.org/officeDocument/2006/relationships/hyperlink" Target="../../../../../../../:b:/g/personal/transparencia_ieeg_org_mx/ERp2ghw0Wt9LhEgp_smoxoUB9N0mePf0pTQYxHTEBIx9_w?e=e5iIec" TargetMode="External"/><Relationship Id="rId58" Type="http://schemas.openxmlformats.org/officeDocument/2006/relationships/hyperlink" Target="../../../../../../../:b:/g/personal/transparencia_ieeg_org_mx/EYEKolpTjUBDouMSrnxCQKQBmaNSiXzTzleOgshQuSjMeA?e=ogY7b3" TargetMode="External"/><Relationship Id="rId79" Type="http://schemas.openxmlformats.org/officeDocument/2006/relationships/hyperlink" Target="../../../../../../../:b:/g/personal/transparencia_ieeg_org_mx/EbQtlb5BjRBHiy82Z8-gOQ8BrJmLY_yWGPcZm6fweTu3Vw?e=By9vYX" TargetMode="External"/><Relationship Id="rId102" Type="http://schemas.openxmlformats.org/officeDocument/2006/relationships/hyperlink" Target="../../../../../../../:b:/g/personal/transparencia_ieeg_org_mx/ES7xkmLL0SBDmpTANCiajRYB5_B1iWAD0zjJPk7PT58PvQ?e=e4TccB" TargetMode="External"/><Relationship Id="rId123" Type="http://schemas.openxmlformats.org/officeDocument/2006/relationships/hyperlink" Target="../../../../../../../:b:/g/personal/transparencia_ieeg_org_mx/EZxEG98kPh1DhcCMZcklU6ABrj1P1di0FJYCNX7Co5xUtg?e=CGvDdy" TargetMode="External"/><Relationship Id="rId144" Type="http://schemas.openxmlformats.org/officeDocument/2006/relationships/hyperlink" Target="../../../../../../../:b:/g/personal/transparencia_ieeg_org_mx/EU0ojsZAMUVImz0G5mIAbFcBllr1CSIHqPDsKh6gLGZT0A?e=c7EJoj" TargetMode="External"/><Relationship Id="rId90" Type="http://schemas.openxmlformats.org/officeDocument/2006/relationships/hyperlink" Target="../../../../../../../:b:/g/personal/transparencia_ieeg_org_mx/Ed3HS7wmBC1PpdR4GpDb0d8BvYJy_QynvuAE4mPvf1Yw_A?e=hQRNyh" TargetMode="External"/><Relationship Id="rId165" Type="http://schemas.openxmlformats.org/officeDocument/2006/relationships/hyperlink" Target="../../../../../../../:b:/g/personal/transparencia_ieeg_org_mx/EejiF8FiDrBAkdNlr3RfsDgBGVTCtFqlBwS1ORV9VjPsrg?e=EhNe6Y" TargetMode="External"/><Relationship Id="rId186" Type="http://schemas.openxmlformats.org/officeDocument/2006/relationships/hyperlink" Target="../../../../../../../:b:/g/personal/transparencia_ieeg_org_mx/EejCzHFzsKRMu5s1kZYAxGABIIyfI9vBjA_IiHKBIS5HRQ?e=ptYxCx" TargetMode="External"/><Relationship Id="rId211" Type="http://schemas.openxmlformats.org/officeDocument/2006/relationships/hyperlink" Target="../../../../../../../:b:/g/personal/transparencia_ieeg_org_mx/ESOQ8ypKin1MtVXnHsdTN4EBGhfV39X84fV3_opizfjdEA?e=ZZBpnZ" TargetMode="External"/><Relationship Id="rId232" Type="http://schemas.openxmlformats.org/officeDocument/2006/relationships/hyperlink" Target="../../../../../../../:b:/g/personal/transparencia_ieeg_org_mx/EZUMysu-e2lDj3OgSmyACxwBswKD6BXFKOyfJY-PNRstYg?e=LheciX" TargetMode="External"/><Relationship Id="rId253" Type="http://schemas.openxmlformats.org/officeDocument/2006/relationships/hyperlink" Target="../../../../../../../:b:/g/personal/transparencia_ieeg_org_mx/EWv2AUlHrAVOqaacZL9ls9sBT_yyzt3OC2usJDLgJW7FUA?e=pmx5X7" TargetMode="External"/><Relationship Id="rId274" Type="http://schemas.openxmlformats.org/officeDocument/2006/relationships/hyperlink" Target="../../../../../../../:b:/g/personal/transparencia_ieeg_org_mx/EeQzNl24EtFHltgUK-fjTEsBlwsBT1U09Er-39cjRWXJeg?e=VcF8pQ" TargetMode="External"/><Relationship Id="rId295" Type="http://schemas.openxmlformats.org/officeDocument/2006/relationships/hyperlink" Target="../../../../../../../:b:/g/personal/transparencia_ieeg_org_mx/EWQ4ET_WP-lEufEtbwadFi8B_Q4Nt7or6QtEWoKKIPNJXw?e=k7klNN" TargetMode="External"/><Relationship Id="rId309" Type="http://schemas.openxmlformats.org/officeDocument/2006/relationships/hyperlink" Target="../../../../../../../:b:/g/personal/transparencia_ieeg_org_mx/ETatx-QpUWlPmUSQbO-4EbgBkvDGd3LhoLGUVE01ARrYBw?e=APuZBa" TargetMode="External"/><Relationship Id="rId27" Type="http://schemas.openxmlformats.org/officeDocument/2006/relationships/hyperlink" Target="../../../../../../../:b:/g/personal/transparencia_ieeg_org_mx/EUKi7aS_HYZBmHCetVCr3lMB_aO4SXTys-bnEbkDOSpw-A?e=pRGBTj" TargetMode="External"/><Relationship Id="rId48" Type="http://schemas.openxmlformats.org/officeDocument/2006/relationships/hyperlink" Target="../../../../../../../:b:/g/personal/transparencia_ieeg_org_mx/EcwPHC7njCFNuNv2b_lktk8B-I1Gkd_sh11PtAYDWiZGNw?e=LhIvFm" TargetMode="External"/><Relationship Id="rId69" Type="http://schemas.openxmlformats.org/officeDocument/2006/relationships/hyperlink" Target="../../../../../../../:b:/g/personal/transparencia_ieeg_org_mx/ERhV0O7xnrlGqtXofXOw3IwBi2MnDKI1MZ6_CY2ft9yKbw?e=RKyed6" TargetMode="External"/><Relationship Id="rId113" Type="http://schemas.openxmlformats.org/officeDocument/2006/relationships/hyperlink" Target="../../../../../../../:b:/g/personal/transparencia_ieeg_org_mx/EX2JnwmLi9ZLo8o94j2DKI0B9QwWau00xPzvfTyL8KVBNA?e=EvYhdl" TargetMode="External"/><Relationship Id="rId134" Type="http://schemas.openxmlformats.org/officeDocument/2006/relationships/hyperlink" Target="../../../../../../../:b:/g/personal/transparencia_ieeg_org_mx/EWCIXtD5rg1GglmdwyDQJh8BDoTR4x_LlJ9u7ujG7mV2HQ?e=sL8Wzh" TargetMode="External"/><Relationship Id="rId80" Type="http://schemas.openxmlformats.org/officeDocument/2006/relationships/hyperlink" Target="../../../../../../../:b:/g/personal/transparencia_ieeg_org_mx/EQRpB2Uoxe9HoHGvMI2NyY8Bs4Jw4hjEDrfl4y4AKC7IPw?e=Cwnxxd" TargetMode="External"/><Relationship Id="rId155" Type="http://schemas.openxmlformats.org/officeDocument/2006/relationships/hyperlink" Target="../../../../../../../:b:/g/personal/transparencia_ieeg_org_mx/EQELFugterBKj2xZdAgVGwQBqCyWzEdBYuO-vSM66PtKzg?e=PXMOTk" TargetMode="External"/><Relationship Id="rId176" Type="http://schemas.openxmlformats.org/officeDocument/2006/relationships/hyperlink" Target="../../../../../../../:b:/g/personal/transparencia_ieeg_org_mx/EbFHpTzMoQtLsAhozH7fCesBneEdtnWoVsjnOrJ6ToxzQA?e=uR2iU5" TargetMode="External"/><Relationship Id="rId197" Type="http://schemas.openxmlformats.org/officeDocument/2006/relationships/hyperlink" Target="../../../../../../../:b:/g/personal/transparencia_ieeg_org_mx/EQHBY3VC27BFngUyx2mIhqwBW9NT9gRZtSN0vsnHHLh_jg?e=mQBWNU" TargetMode="External"/><Relationship Id="rId201" Type="http://schemas.openxmlformats.org/officeDocument/2006/relationships/hyperlink" Target="../../../../../../../:b:/g/personal/transparencia_ieeg_org_mx/ESOwDaK5AsFEgExD8Y6RiToBsxgHt4H7NxZcZVtyw1HSZw?e=XiAwBD" TargetMode="External"/><Relationship Id="rId222" Type="http://schemas.openxmlformats.org/officeDocument/2006/relationships/hyperlink" Target="../../../../../../../:b:/g/personal/transparencia_ieeg_org_mx/Ed2AE64LMdxJk2vvqZO_OaUBqCT__g5o1VapdjuFL9LuYA?e=A0Z6cS" TargetMode="External"/><Relationship Id="rId243" Type="http://schemas.openxmlformats.org/officeDocument/2006/relationships/hyperlink" Target="../../../../../../../:b:/g/personal/transparencia_ieeg_org_mx/EW5SH8ieUYVNib0lNmSmWhcBrn1pFZmd-oGUtu9sJeNLZA?e=yBytPo" TargetMode="External"/><Relationship Id="rId264" Type="http://schemas.openxmlformats.org/officeDocument/2006/relationships/hyperlink" Target="../../../../../../../:b:/g/personal/transparencia_ieeg_org_mx/EcYd7_8PIzRNi29IuoMkRxABU9R1Yy8iWWXY3jJptMFfHg?e=yWbJ9a" TargetMode="External"/><Relationship Id="rId285" Type="http://schemas.openxmlformats.org/officeDocument/2006/relationships/hyperlink" Target="../../../../../../../:b:/g/personal/transparencia_ieeg_org_mx/EVkDOHG3XPRJstFN91pPcDEBD_59kwKMJ1BVNhyPwLBI7w?e=100Tut" TargetMode="External"/><Relationship Id="rId17" Type="http://schemas.openxmlformats.org/officeDocument/2006/relationships/hyperlink" Target="../../../../../../../:b:/g/personal/transparencia_ieeg_org_mx/EeXGgLOcfzBDgN08O6_wuswBhAvjNLOh7Vy91OahY-fJnQ?e=TkMv9b" TargetMode="External"/><Relationship Id="rId38" Type="http://schemas.openxmlformats.org/officeDocument/2006/relationships/hyperlink" Target="../../../../../../../:b:/g/personal/transparencia_ieeg_org_mx/Ef_Iku8B_XdFmKXSSabLsCIBlKIlUtS1l-PawP3ETHblkw?e=MqzV0Z" TargetMode="External"/><Relationship Id="rId59" Type="http://schemas.openxmlformats.org/officeDocument/2006/relationships/hyperlink" Target="../../../../../../../:b:/g/personal/transparencia_ieeg_org_mx/EahGdwTBTBxBixgyoik2RygBOYU1fra-4x6asUBQRH_rGg?e=5Rlaxu" TargetMode="External"/><Relationship Id="rId103" Type="http://schemas.openxmlformats.org/officeDocument/2006/relationships/hyperlink" Target="../../../../../../../:b:/g/personal/transparencia_ieeg_org_mx/EZNpd2s3um1CljJSRkzll6kBr0QPjhbJYnrnV1S8IdZ03Q?e=WWzklP" TargetMode="External"/><Relationship Id="rId124" Type="http://schemas.openxmlformats.org/officeDocument/2006/relationships/hyperlink" Target="../../../../../../../:b:/g/personal/transparencia_ieeg_org_mx/Efi0TpVUKPFIpLiMeJ52t0sBjSjCYgkA_AT_Fp61qFnlVA?e=PtDnty" TargetMode="External"/><Relationship Id="rId310" Type="http://schemas.openxmlformats.org/officeDocument/2006/relationships/hyperlink" Target="../../../../../../../:b:/g/personal/transparencia_ieeg_org_mx/Ee6wdw7aBppMrb2fed2TYDUBCc1P0AF8RDSRNDE_-B8Lnw?e=rRVF96" TargetMode="External"/><Relationship Id="rId70" Type="http://schemas.openxmlformats.org/officeDocument/2006/relationships/hyperlink" Target="../../../../../../../:b:/g/personal/transparencia_ieeg_org_mx/ETwiLh5a_YRDl8Z5so3QmdEB9BbiC2f1sXZQAbFGMzb_Dg?e=pcIFqI" TargetMode="External"/><Relationship Id="rId91" Type="http://schemas.openxmlformats.org/officeDocument/2006/relationships/hyperlink" Target="../../../../../../../:b:/g/personal/transparencia_ieeg_org_mx/ERrnISKn7SRBmXOgXgN_M6wBtdBqUd7625g__6379IZRSw?e=lLpxrZ" TargetMode="External"/><Relationship Id="rId145" Type="http://schemas.openxmlformats.org/officeDocument/2006/relationships/hyperlink" Target="../../../../../../../:b:/g/personal/transparencia_ieeg_org_mx/EdH-_TtoQ8pOmFrctsCNzTIBNILuOa8ismQwywVTQ4UiLg?e=UVmbkP" TargetMode="External"/><Relationship Id="rId166" Type="http://schemas.openxmlformats.org/officeDocument/2006/relationships/hyperlink" Target="../../../../../../../:b:/g/personal/transparencia_ieeg_org_mx/EeFSBtxwv29DtWgVNGv1H3sBMZjFTjsboU1cR1Ch-SKzIQ?e=szuFBy" TargetMode="External"/><Relationship Id="rId187" Type="http://schemas.openxmlformats.org/officeDocument/2006/relationships/hyperlink" Target="../../../../../../../:b:/g/personal/transparencia_ieeg_org_mx/EZa28uq64aFEu-D8LgPz0dAB0eWFWFzp9QCryi5dZ64_rg?e=HZF4iV" TargetMode="External"/><Relationship Id="rId1" Type="http://schemas.openxmlformats.org/officeDocument/2006/relationships/hyperlink" Target="../../../../../../../:b:/g/personal/transparencia_ieeg_org_mx/EZleqsRHJQtNm6_e0yU8fY4BbwjUWfM-wAa-GkeW_4M1oQ?e=HUpp9S" TargetMode="External"/><Relationship Id="rId212" Type="http://schemas.openxmlformats.org/officeDocument/2006/relationships/hyperlink" Target="../../../../../../../:b:/g/personal/transparencia_ieeg_org_mx/EX_-awG1059BvIKjfD0ZxKIBIuCY6fGScWDaMsEFiDOsyg?e=RY9rLh" TargetMode="External"/><Relationship Id="rId233" Type="http://schemas.openxmlformats.org/officeDocument/2006/relationships/hyperlink" Target="../../../../../../../:b:/g/personal/transparencia_ieeg_org_mx/EeA7Fa8yPMROhxdFWO6nlW0Bf0Hwc5QmgKG3lWZoFS7Opg?e=zmHgNt" TargetMode="External"/><Relationship Id="rId254" Type="http://schemas.openxmlformats.org/officeDocument/2006/relationships/hyperlink" Target="../../../../../../../:b:/g/personal/transparencia_ieeg_org_mx/ESq14LjUb5ZOktk8DIzKVd4BXaNZunRKcbtCXoCn9S9Lew?e=NoGnBk" TargetMode="External"/><Relationship Id="rId28" Type="http://schemas.openxmlformats.org/officeDocument/2006/relationships/hyperlink" Target="../../../../../../../:b:/g/personal/transparencia_ieeg_org_mx/EVzXW6zJW-xFuzfIkMWpnK0BNFt5smPuOvQJbwf2GWqu-A?e=8098Pg" TargetMode="External"/><Relationship Id="rId49" Type="http://schemas.openxmlformats.org/officeDocument/2006/relationships/hyperlink" Target="../../../../../../../:b:/g/personal/transparencia_ieeg_org_mx/EVozB6xJNP5NhvY723-ixkcBm44bQvb_aahx_zhiNUgrdw?e=SGKk2s" TargetMode="External"/><Relationship Id="rId114" Type="http://schemas.openxmlformats.org/officeDocument/2006/relationships/hyperlink" Target="../../../../../../../:b:/g/personal/transparencia_ieeg_org_mx/EZJSKiPm7gBDjA9lXNt-ITABCnJnYz5GWGVPdkzz_bQ-7g?e=ZOEmbB" TargetMode="External"/><Relationship Id="rId275" Type="http://schemas.openxmlformats.org/officeDocument/2006/relationships/hyperlink" Target="../../../../../../../:b:/g/personal/transparencia_ieeg_org_mx/Ef6RXdQKX_dHtTlJpjzpXMcBj_4EjxiTKECK5VCKPhx3sA?e=Qg8r9H" TargetMode="External"/><Relationship Id="rId296" Type="http://schemas.openxmlformats.org/officeDocument/2006/relationships/hyperlink" Target="../../../../../../../:b:/g/personal/transparencia_ieeg_org_mx/ER7L38bDxitFpE1cvpwQDPUBXGVmep2ngnXyqPP_ce60Xg?e=f0HU5m" TargetMode="External"/><Relationship Id="rId300" Type="http://schemas.openxmlformats.org/officeDocument/2006/relationships/hyperlink" Target="../../../../../../../:b:/g/personal/transparencia_ieeg_org_mx/EV1EsTO9wG9Ar8w36A7FKZkB-sUMzeYJuY7_4PPxUY_RBQ?e=adKE1p" TargetMode="External"/><Relationship Id="rId60" Type="http://schemas.openxmlformats.org/officeDocument/2006/relationships/hyperlink" Target="../../../../../../../:b:/g/personal/transparencia_ieeg_org_mx/EaM9ptigO0dGki_24ESYN5oBp95tQJl05yQVouzm6yCoLQ?e=cI5VGt" TargetMode="External"/><Relationship Id="rId81" Type="http://schemas.openxmlformats.org/officeDocument/2006/relationships/hyperlink" Target="../../../../../../../:b:/g/personal/transparencia_ieeg_org_mx/EQsGwO2eynJLvc6v5fZ3XQ0Bwn5lliW0LnebJeUF1D469g?e=Duachx" TargetMode="External"/><Relationship Id="rId135" Type="http://schemas.openxmlformats.org/officeDocument/2006/relationships/hyperlink" Target="../../../../../../../:b:/g/personal/transparencia_ieeg_org_mx/EdzLx-SemF1El-N0m82S4dgBs8k5-UtlqSchfh8q1dZ77g?e=leDLOG" TargetMode="External"/><Relationship Id="rId156" Type="http://schemas.openxmlformats.org/officeDocument/2006/relationships/hyperlink" Target="../../../../../../../:b:/g/personal/transparencia_ieeg_org_mx/EVsdgL38OatPlDxb5_RXfQYBPctnudPe7KiDJLGh-kPiAw?e=8V2CK0" TargetMode="External"/><Relationship Id="rId177" Type="http://schemas.openxmlformats.org/officeDocument/2006/relationships/hyperlink" Target="../../../../../../../:b:/g/personal/transparencia_ieeg_org_mx/EcXMP6GS6LRDmQV_aCP-O5gB5txeNpWb-v3D-Bh8HUPmsA?e=031nZu" TargetMode="External"/><Relationship Id="rId198" Type="http://schemas.openxmlformats.org/officeDocument/2006/relationships/hyperlink" Target="../../../../../../../:b:/g/personal/transparencia_ieeg_org_mx/Edq6i1XIfaxMpYVIq2YLMuYB1S-zZUr_0bmROcLS-l_9jQ?e=LE3ELz" TargetMode="External"/><Relationship Id="rId202" Type="http://schemas.openxmlformats.org/officeDocument/2006/relationships/hyperlink" Target="../../../../../../../:b:/g/personal/transparencia_ieeg_org_mx/EWkJOMvDnNtDhwB_gcODHiYBWJR53BGgBCMdY9uKqEIubg?e=TfnU3o" TargetMode="External"/><Relationship Id="rId223" Type="http://schemas.openxmlformats.org/officeDocument/2006/relationships/hyperlink" Target="../../../../../../../:b:/g/personal/transparencia_ieeg_org_mx/EQoi_WJ44KVPnnZfSdW0rbQBevvCtJFdVRIwnZ-wf7j5Qg?e=4dKAo3" TargetMode="External"/><Relationship Id="rId244" Type="http://schemas.openxmlformats.org/officeDocument/2006/relationships/hyperlink" Target="../../../../../../../:b:/g/personal/transparencia_ieeg_org_mx/ETr8MYqGU_RFlzynnHULTA0B_hz1iPzI3s2QqOqxmoKCoQ?e=BsoWdY" TargetMode="External"/><Relationship Id="rId18" Type="http://schemas.openxmlformats.org/officeDocument/2006/relationships/hyperlink" Target="../../../../../../../:b:/g/personal/transparencia_ieeg_org_mx/EfIjrcyfzdRIlehsV1h6d1cBTsYWdqJoju-cV45tLbXblQ?e=o1n6Yd" TargetMode="External"/><Relationship Id="rId39" Type="http://schemas.openxmlformats.org/officeDocument/2006/relationships/hyperlink" Target="../../../../../../../:b:/g/personal/transparencia_ieeg_org_mx/EXyfwnZAFQhNpQ7GBc8mMkkBW3CFeBFr09_MmvzGmI5mGg?e=fm2A28" TargetMode="External"/><Relationship Id="rId265" Type="http://schemas.openxmlformats.org/officeDocument/2006/relationships/hyperlink" Target="../../../../../../../:b:/g/personal/transparencia_ieeg_org_mx/EQGNhhLoNdhFiLycprj3iB4BiAFHZzPVaWiceb78CmDP6w?e=QaaGqL" TargetMode="External"/><Relationship Id="rId286" Type="http://schemas.openxmlformats.org/officeDocument/2006/relationships/hyperlink" Target="../../../../../../../:b:/g/personal/transparencia_ieeg_org_mx/EbpYRm3LhIJEveLs_kiD_T4BRAIatl1GoITUl7EtkfTLgg?e=u4Odc8" TargetMode="External"/><Relationship Id="rId50" Type="http://schemas.openxmlformats.org/officeDocument/2006/relationships/hyperlink" Target="../../../../../../../:b:/g/personal/transparencia_ieeg_org_mx/ESsB1VyM-V1Ft2kzZwcpFSEBtDbPic_5AqJZtL75EWyd9A?e=ATf0VF" TargetMode="External"/><Relationship Id="rId104" Type="http://schemas.openxmlformats.org/officeDocument/2006/relationships/hyperlink" Target="../../../../../../../:b:/g/personal/transparencia_ieeg_org_mx/EdDQzIA7xINDuykAOH-hIBoBzo4YUCmCpoeBzubAgsMSXQ?e=hAQejP" TargetMode="External"/><Relationship Id="rId125" Type="http://schemas.openxmlformats.org/officeDocument/2006/relationships/hyperlink" Target="../../../../../../../:b:/g/personal/transparencia_ieeg_org_mx/ESeqCdELwxVLlLI38EQIDygBgxWkzVcI4qpmPEfOJyWtJA?e=dkkxHb" TargetMode="External"/><Relationship Id="rId146" Type="http://schemas.openxmlformats.org/officeDocument/2006/relationships/hyperlink" Target="../../../../../../../:b:/g/personal/transparencia_ieeg_org_mx/EUJTWCw0yQhAr7KpWATBtBwBVEG3jYg6rMMdzbM2idH1wQ?e=5g6Ymi" TargetMode="External"/><Relationship Id="rId167" Type="http://schemas.openxmlformats.org/officeDocument/2006/relationships/hyperlink" Target="../../../../../../../:b:/g/personal/transparencia_ieeg_org_mx/EcaeltiTRSNArl-Nq9Hvjm4BiH-TkxDT_IOhrhO4RKGA7w?e=WmGdIf" TargetMode="External"/><Relationship Id="rId188" Type="http://schemas.openxmlformats.org/officeDocument/2006/relationships/hyperlink" Target="../../../../../../../:b:/g/personal/transparencia_ieeg_org_mx/EWhlB4jSpaRJn3uzlBOBkDEBQnxg8MuNQG7kJLgrgqYQWw?e=V73CEI" TargetMode="External"/><Relationship Id="rId311" Type="http://schemas.openxmlformats.org/officeDocument/2006/relationships/hyperlink" Target="../../../../../../../:b:/g/personal/transparencia_ieeg_org_mx/Eb5vwnuoho5JtITcvZ4kE7MB7X6olS84H_Mhp6DKb9LrnQ?e=AlRNQe" TargetMode="External"/><Relationship Id="rId71" Type="http://schemas.openxmlformats.org/officeDocument/2006/relationships/hyperlink" Target="../../../../../../../:b:/g/personal/transparencia_ieeg_org_mx/Ef2HAmq7-H1FozkE5eK2zV8BO-F68-NXaU1fF0ZHNzIEng?e=o9VpAl" TargetMode="External"/><Relationship Id="rId92" Type="http://schemas.openxmlformats.org/officeDocument/2006/relationships/hyperlink" Target="../../../../../../../:b:/g/personal/transparencia_ieeg_org_mx/Ee5EU-Q7dyxCvtV8QMqfqj4Bwotdu_0hC78oNAzNJj6xpA?e=lUjDcp" TargetMode="External"/><Relationship Id="rId213" Type="http://schemas.openxmlformats.org/officeDocument/2006/relationships/hyperlink" Target="../../../../../../../:b:/g/personal/transparencia_ieeg_org_mx/EQpT7I0JKiRFt4C59j-CKnwB9wd5QcVv1u9LGNaACaQ6Fg?e=OgwT2P" TargetMode="External"/><Relationship Id="rId234" Type="http://schemas.openxmlformats.org/officeDocument/2006/relationships/hyperlink" Target="../../../../../../../:b:/g/personal/transparencia_ieeg_org_mx/EWv6jpXsCu5GrCWMboR2l7sB8SU0F-FbY_nyBWWwr2ujQg?e=5zxyAw" TargetMode="External"/><Relationship Id="rId2" Type="http://schemas.openxmlformats.org/officeDocument/2006/relationships/hyperlink" Target="../../../../../../../:b:/g/personal/transparencia_ieeg_org_mx/EX67tNng12ZLlAVznEQJEGwBQHCBBGSzF74fnFay5D5KmA?e=JGzPct" TargetMode="External"/><Relationship Id="rId29" Type="http://schemas.openxmlformats.org/officeDocument/2006/relationships/hyperlink" Target="../../../../../../../:b:/g/personal/transparencia_ieeg_org_mx/EVKcqNCrQhNFlySwbvWIhI0B2w63x5qrCyE2kbYFSAK_MQ?e=19xaD7" TargetMode="External"/><Relationship Id="rId255" Type="http://schemas.openxmlformats.org/officeDocument/2006/relationships/hyperlink" Target="../../../../../../../:b:/g/personal/transparencia_ieeg_org_mx/ERQK9-WRdoxLmXng0_dCgdUBhB_4YvgGQ0wxqwLuu9Cv0A?e=UfyxE9" TargetMode="External"/><Relationship Id="rId276" Type="http://schemas.openxmlformats.org/officeDocument/2006/relationships/hyperlink" Target="../../../../../../../:b:/g/personal/transparencia_ieeg_org_mx/ET9LGUAG0SJNo3ShrdrfRV0B3nCpk-Wr2vyCa-gTVqYt0g?e=5fucWd" TargetMode="External"/><Relationship Id="rId297" Type="http://schemas.openxmlformats.org/officeDocument/2006/relationships/hyperlink" Target="../../../../../../../:b:/g/personal/transparencia_ieeg_org_mx/EbZIsMSndCpBoXCiScKk9fEBifbm88sCZPSXtUZZ5wcm9g?e=cW7jNU" TargetMode="External"/><Relationship Id="rId40" Type="http://schemas.openxmlformats.org/officeDocument/2006/relationships/hyperlink" Target="../../../../../../../:b:/g/personal/transparencia_ieeg_org_mx/Ea83i2lpXQJJhD4tUecSwSYBXnjfScNHxFVEOPUyOPlX6g?e=T5fMxU" TargetMode="External"/><Relationship Id="rId115" Type="http://schemas.openxmlformats.org/officeDocument/2006/relationships/hyperlink" Target="../../../../../../../:b:/g/personal/transparencia_ieeg_org_mx/EaLUz79Z3uVOqisle2Rz1ykBkvNktJSw5MH8cpOaBLqrQQ?e=nN3F0l" TargetMode="External"/><Relationship Id="rId136" Type="http://schemas.openxmlformats.org/officeDocument/2006/relationships/hyperlink" Target="../../../../../../../:b:/g/personal/transparencia_ieeg_org_mx/EdoMZa_6gudLrayVtNSChWcBBFwCwADWJc_OVMDrtaDaYg?e=v1uZo2" TargetMode="External"/><Relationship Id="rId157" Type="http://schemas.openxmlformats.org/officeDocument/2006/relationships/hyperlink" Target="../../../../../../../:b:/g/personal/transparencia_ieeg_org_mx/EefD-WVczbFKvmAojUa1sfsB7IAJT_bs9PriOattCrHQsQ?e=ZGylgA" TargetMode="External"/><Relationship Id="rId178" Type="http://schemas.openxmlformats.org/officeDocument/2006/relationships/hyperlink" Target="../../../../../../../:b:/g/personal/transparencia_ieeg_org_mx/EVDwLqRRSTlPgv1w0dsMjjcBgPu_GQNxQLZxMlSSIsVpYQ?e=io3xOc" TargetMode="External"/><Relationship Id="rId301" Type="http://schemas.openxmlformats.org/officeDocument/2006/relationships/hyperlink" Target="../../../../../../../:b:/g/personal/transparencia_ieeg_org_mx/ET8N8vee5uJEjs3ezi9skNMB6nD5IkCZD80Frd5eMJHhTA?e=l5ISGF" TargetMode="External"/><Relationship Id="rId61" Type="http://schemas.openxmlformats.org/officeDocument/2006/relationships/hyperlink" Target="../../../../../../../:b:/g/personal/transparencia_ieeg_org_mx/EYWkROAf0DNAiyQdw84V6AsBbEAY-5kgSZHpkjNLuL0K6A?e=ZMcjbT" TargetMode="External"/><Relationship Id="rId82" Type="http://schemas.openxmlformats.org/officeDocument/2006/relationships/hyperlink" Target="../../../../../../../:b:/g/personal/transparencia_ieeg_org_mx/ESj9BDNR5INDjnMT-XJ5Lu8BgnrSO7e-8c4va7MpIiM5YQ?e=juFUVJ" TargetMode="External"/><Relationship Id="rId199" Type="http://schemas.openxmlformats.org/officeDocument/2006/relationships/hyperlink" Target="../../../../../../../:b:/g/personal/transparencia_ieeg_org_mx/ESr6CrUfXehJoQeKyY1LrewBZXCeUqLH91bbc_GcmIwd9w?e=dx1UkU" TargetMode="External"/><Relationship Id="rId203" Type="http://schemas.openxmlformats.org/officeDocument/2006/relationships/hyperlink" Target="../../../../../../../:b:/g/personal/transparencia_ieeg_org_mx/EaVIw9iV18JGi0591vWJ6fwBwGphm8u_iPN5vizpU343oQ?e=mKcLZc" TargetMode="External"/><Relationship Id="rId19" Type="http://schemas.openxmlformats.org/officeDocument/2006/relationships/hyperlink" Target="../../../../../../../:b:/g/personal/transparencia_ieeg_org_mx/ESG105s-AKFDkmD1qkg_IEMB2bF_K8JXusKVcVGvXmSu_g?e=kUHFbE" TargetMode="External"/><Relationship Id="rId224" Type="http://schemas.openxmlformats.org/officeDocument/2006/relationships/hyperlink" Target="../../../../../../../:b:/g/personal/transparencia_ieeg_org_mx/EZEIL1fb0wFHkxftQkosaq4B1XMoPCBgqCUhwOkFyBWxXg?e=G0PvGu" TargetMode="External"/><Relationship Id="rId245" Type="http://schemas.openxmlformats.org/officeDocument/2006/relationships/hyperlink" Target="../../../../../../../:b:/g/personal/transparencia_ieeg_org_mx/EVVn7Irc8ItNtUkTlw_Rui0B_VZX9jua6ywx9i1d-J4b5g?e=fvsesW" TargetMode="External"/><Relationship Id="rId266" Type="http://schemas.openxmlformats.org/officeDocument/2006/relationships/hyperlink" Target="../../../../../../../:b:/g/personal/transparencia_ieeg_org_mx/EeU42--u_sJOtSY-DMvvgVkBT74qzqiwT1n3unmCkHSD1w?e=P8uc19" TargetMode="External"/><Relationship Id="rId287" Type="http://schemas.openxmlformats.org/officeDocument/2006/relationships/hyperlink" Target="../../../../../../../:b:/g/personal/transparencia_ieeg_org_mx/EUr394CW_ztImgSTx8KVH5IBVecPs7qugU0Xmmhugyc0Ag?e=NwC3rI" TargetMode="External"/><Relationship Id="rId30" Type="http://schemas.openxmlformats.org/officeDocument/2006/relationships/hyperlink" Target="../../../../../../../:b:/g/personal/transparencia_ieeg_org_mx/EWB29d4C3lVDsJKNG58ZTbAB5OnIZ55Jd7voXLiGVCXCgA?e=BiTudZ" TargetMode="External"/><Relationship Id="rId105" Type="http://schemas.openxmlformats.org/officeDocument/2006/relationships/hyperlink" Target="../../../../../../../:b:/g/personal/transparencia_ieeg_org_mx/EZ7pGigqG1VCmqv7NpZ0SW0BE--LLeUoE6YcQ-hWKleDag?e=ZZJP71" TargetMode="External"/><Relationship Id="rId126" Type="http://schemas.openxmlformats.org/officeDocument/2006/relationships/hyperlink" Target="../../../../../../../:b:/g/personal/transparencia_ieeg_org_mx/EfsRNc55LbpAoQmaHoJVYO8BIHofBRZcya-qkRyMwoerCA?e=a0agNr" TargetMode="External"/><Relationship Id="rId147" Type="http://schemas.openxmlformats.org/officeDocument/2006/relationships/hyperlink" Target="../../../../../../../:b:/g/personal/transparencia_ieeg_org_mx/EUrnkCmT7_9PhZZ4PpEx-yIBmq1W38diDErwFlRJ0Jmz3w?e=QcEV7e" TargetMode="External"/><Relationship Id="rId168" Type="http://schemas.openxmlformats.org/officeDocument/2006/relationships/hyperlink" Target="../../../../../../../:b:/g/personal/transparencia_ieeg_org_mx/EdrYW4Eh8_1CiOe7YHuPbNUBFXEuC_BWAyAhBxrC0r4gvQ?e=Z5PmGK" TargetMode="External"/><Relationship Id="rId312" Type="http://schemas.openxmlformats.org/officeDocument/2006/relationships/hyperlink" Target="../../../../../../../:b:/g/personal/transparencia_ieeg_org_mx/EXfWUqEDQdtIl3dhJv1ic4YBaId8DwYIWi2qrAbRPyLefw?e=v2kdzS" TargetMode="External"/><Relationship Id="rId51" Type="http://schemas.openxmlformats.org/officeDocument/2006/relationships/hyperlink" Target="../../../../../../../:b:/g/personal/transparencia_ieeg_org_mx/Ebkz7jSENoVFvMqlXbJhk1kB4UB5vanlljdu0SPfqKR02w?e=A5pVTZ" TargetMode="External"/><Relationship Id="rId72" Type="http://schemas.openxmlformats.org/officeDocument/2006/relationships/hyperlink" Target="../../../../../../../:b:/g/personal/transparencia_ieeg_org_mx/EdsPBAF8rh5BhQrmw4tgRKYBIe4W1XE2NVu9L4mm8WuBdg?e=mYCO73" TargetMode="External"/><Relationship Id="rId93" Type="http://schemas.openxmlformats.org/officeDocument/2006/relationships/hyperlink" Target="../../../../../../../:b:/g/personal/transparencia_ieeg_org_mx/EXG6ZFt-ah5OvXZkfg2oK1UBXeZGPrssKdXpBEiGV6FdZA?e=vF6tKo" TargetMode="External"/><Relationship Id="rId189" Type="http://schemas.openxmlformats.org/officeDocument/2006/relationships/hyperlink" Target="../../../../../../../:b:/g/personal/transparencia_ieeg_org_mx/EU9NX0Z8_cVDmpmThUZ243sBCncm6seguR-rThjI80lmvw?e=cp3831" TargetMode="External"/><Relationship Id="rId3" Type="http://schemas.openxmlformats.org/officeDocument/2006/relationships/hyperlink" Target="../../../../../../../:b:/g/personal/transparencia_ieeg_org_mx/Ecd4rSPPXs5PnMOwMQx2T0oBJ3cXMm_jkn-NMzbiS1fn-w?e=WUQCps" TargetMode="External"/><Relationship Id="rId214" Type="http://schemas.openxmlformats.org/officeDocument/2006/relationships/hyperlink" Target="../../../../../../../:b:/g/personal/transparencia_ieeg_org_mx/EXJ9SvKxSJRIiSJNWEPq8DYBr-4wkJ8QBWccDb_9Fi7kIw?e=f5UvJQ" TargetMode="External"/><Relationship Id="rId235" Type="http://schemas.openxmlformats.org/officeDocument/2006/relationships/hyperlink" Target="../../../../../../../:b:/g/personal/transparencia_ieeg_org_mx/EWXDUHDoLjBEnmRkxLh9SiYBmlS0AsAFD_qbgFmcGudlBg?e=wiMEI6" TargetMode="External"/><Relationship Id="rId256" Type="http://schemas.openxmlformats.org/officeDocument/2006/relationships/hyperlink" Target="../../../../../../../:b:/g/personal/transparencia_ieeg_org_mx/EbV6qk0JXx1IkKf51R8Ok4IBZdvX9k-Bq6FDeM8KecfEdA?e=GGn8ar" TargetMode="External"/><Relationship Id="rId277" Type="http://schemas.openxmlformats.org/officeDocument/2006/relationships/hyperlink" Target="../../../../../../../:b:/g/personal/transparencia_ieeg_org_mx/EVRih3SoUJJBtWRQDtSmFoUBslBXZbA91r5n0DmhRgNpLQ?e=cF5lVc" TargetMode="External"/><Relationship Id="rId298" Type="http://schemas.openxmlformats.org/officeDocument/2006/relationships/hyperlink" Target="../../../../../../../:b:/g/personal/transparencia_ieeg_org_mx/EQQKYcuixf9BufCOgapsOhcB06gBft6Tdn2iRyjiihdvbg?e=IRHbXh" TargetMode="External"/><Relationship Id="rId116" Type="http://schemas.openxmlformats.org/officeDocument/2006/relationships/hyperlink" Target="../../../../../../../:b:/g/personal/transparencia_ieeg_org_mx/EYhkYQ0ArXRCiIv2d_GwGxABuP8XMGT0CAQk3p991b9upg?e=jqgCXd" TargetMode="External"/><Relationship Id="rId137" Type="http://schemas.openxmlformats.org/officeDocument/2006/relationships/hyperlink" Target="../../../../../../../:b:/g/personal/transparencia_ieeg_org_mx/EVuHfgTQox5GrsStapYWBbEBI1bHHb_xdTDYl_7_3CNDZg?e=4L6U4P" TargetMode="External"/><Relationship Id="rId158" Type="http://schemas.openxmlformats.org/officeDocument/2006/relationships/hyperlink" Target="../../../../../../../:b:/g/personal/transparencia_ieeg_org_mx/EWNuPg2iRDZDumMsaQBM5E0BQa3X5y1emdG-bmrW3a1RnQ?e=1DwDVi" TargetMode="External"/><Relationship Id="rId302" Type="http://schemas.openxmlformats.org/officeDocument/2006/relationships/hyperlink" Target="../../../../../../../:b:/g/personal/transparencia_ieeg_org_mx/EVS0DNC8O0RAq1b-ICpICioBQTkHGOKnAL_RIBUx_qLTuA?e=zQ7cAl" TargetMode="External"/><Relationship Id="rId20" Type="http://schemas.openxmlformats.org/officeDocument/2006/relationships/hyperlink" Target="../../../../../../../:b:/g/personal/transparencia_ieeg_org_mx/EacRIZyxpRJFslsduHAh_nsBklQAPJozMXAFrpdT25sVAw?e=qZWcw2" TargetMode="External"/><Relationship Id="rId41" Type="http://schemas.openxmlformats.org/officeDocument/2006/relationships/hyperlink" Target="../../../../../../../:b:/g/personal/transparencia_ieeg_org_mx/EXd_1YLBYpxJjZRnzLA0C6sBUXV4gMttjctlt5s2yo24gQ?e=AihmTK" TargetMode="External"/><Relationship Id="rId62" Type="http://schemas.openxmlformats.org/officeDocument/2006/relationships/hyperlink" Target="../../../../../../../:b:/g/personal/transparencia_ieeg_org_mx/ETpY8MT2GL1FiijIbtKszQgBLj74Aw66IKCarGApNWpPXg?e=uftT4Y" TargetMode="External"/><Relationship Id="rId83" Type="http://schemas.openxmlformats.org/officeDocument/2006/relationships/hyperlink" Target="../../../../../../../:b:/g/personal/transparencia_ieeg_org_mx/Ee-x1-n2aTNIjk_GetILbE8BblNPHi4NO72pbrdfDRWY7Q?e=RyYFfb" TargetMode="External"/><Relationship Id="rId179" Type="http://schemas.openxmlformats.org/officeDocument/2006/relationships/hyperlink" Target="../../../../../../../:b:/g/personal/transparencia_ieeg_org_mx/EVbRdnIOpnNGinhaDXa-HM4BV_Qg2PZKs8bCFMLn9JmGGQ?e=Rvv6bG" TargetMode="External"/><Relationship Id="rId190" Type="http://schemas.openxmlformats.org/officeDocument/2006/relationships/hyperlink" Target="../../../../../../../:b:/g/personal/transparencia_ieeg_org_mx/EQdc--FVWJBOrxcq9vWpm7MBK6i1Tds3zF535XWgNL_MhQ?e=GK7Md3" TargetMode="External"/><Relationship Id="rId204" Type="http://schemas.openxmlformats.org/officeDocument/2006/relationships/hyperlink" Target="../../../../../../../:b:/g/personal/transparencia_ieeg_org_mx/ESLvSWyuFIJDqdDqlfW63x8BlqPe1Gaz2SZXvjoGCIXfGw?e=N4mxw5" TargetMode="External"/><Relationship Id="rId225" Type="http://schemas.openxmlformats.org/officeDocument/2006/relationships/hyperlink" Target="../../../../../../../:b:/g/personal/transparencia_ieeg_org_mx/ES_NJMbZQwVArGGO4kxjWNABnVh1wZik4UZKS9Cq65e-Pw?e=yL8Duj" TargetMode="External"/><Relationship Id="rId246" Type="http://schemas.openxmlformats.org/officeDocument/2006/relationships/hyperlink" Target="../../../../../../../:b:/g/personal/transparencia_ieeg_org_mx/EXlK2HwkbfhMr_lVvR8gL3gB7nWVTwbVj9l70bNiOjn0AQ?e=gTsZ8U" TargetMode="External"/><Relationship Id="rId267" Type="http://schemas.openxmlformats.org/officeDocument/2006/relationships/hyperlink" Target="../../../../../../../:b:/g/personal/transparencia_ieeg_org_mx/EZKdJoH-zANMjmyrUOGqc7EBqPRy_2D6Lya6QKdkqjiNaA?e=Y18Q7f" TargetMode="External"/><Relationship Id="rId288" Type="http://schemas.openxmlformats.org/officeDocument/2006/relationships/hyperlink" Target="../../../../../../../:b:/g/personal/transparencia_ieeg_org_mx/EcOQwaYJt4JDsk2HyAFi_DYBb1ZHu89FLPyhC9ktfcjLpQ?e=rnuC8f" TargetMode="External"/><Relationship Id="rId106" Type="http://schemas.openxmlformats.org/officeDocument/2006/relationships/hyperlink" Target="../../../../../../../:b:/g/personal/transparencia_ieeg_org_mx/ETWdfu5SBnNNqQP8lLiUR30B5qO4X6VSZ74sBjQsYHqh3Q?e=tBfTfR" TargetMode="External"/><Relationship Id="rId127" Type="http://schemas.openxmlformats.org/officeDocument/2006/relationships/hyperlink" Target="../../../../../../../:b:/g/personal/transparencia_ieeg_org_mx/ET78m7NRLsxFvuv7Rvo2S2MB7NjRWjJ5eJo6b38Y_mTI4A?e=lXiAHY" TargetMode="External"/><Relationship Id="rId313" Type="http://schemas.openxmlformats.org/officeDocument/2006/relationships/hyperlink" Target="../../../../../../../:b:/g/personal/transparencia_ieeg_org_mx/EboghZ5wfjJPmo45W4Oy5EUBFeil70l2pOAXB3HV5CiOeA?e=ven1uH" TargetMode="External"/><Relationship Id="rId10" Type="http://schemas.openxmlformats.org/officeDocument/2006/relationships/hyperlink" Target="../../../../../../../:b:/g/personal/transparencia_ieeg_org_mx/EX8IsQ1WUqNJraAGKVY8x48BL9BgObF_Qhh1-hCDDrT2ZA?e=rBPDww" TargetMode="External"/><Relationship Id="rId31" Type="http://schemas.openxmlformats.org/officeDocument/2006/relationships/hyperlink" Target="../../../../../../../:b:/g/personal/transparencia_ieeg_org_mx/ESncJZbLw6lOtSp7KLqL5-EBK7XMluKFCK0nAodTa5Ifaw?e=BXMOKb" TargetMode="External"/><Relationship Id="rId52" Type="http://schemas.openxmlformats.org/officeDocument/2006/relationships/hyperlink" Target="../../../../../../../:b:/g/personal/transparencia_ieeg_org_mx/EQln-YF6YXRJqBxcHwAsOAsBAUsnUa2iRguYgj9MPjfUXQ?e=3hhl3e" TargetMode="External"/><Relationship Id="rId73" Type="http://schemas.openxmlformats.org/officeDocument/2006/relationships/hyperlink" Target="../../../../../../../:b:/g/personal/transparencia_ieeg_org_mx/EQR_9y9-qZlAthZWYt4qiEkBL3sGIwb5QJ3aKPi7IyBU-Q?e=aNZxvN" TargetMode="External"/><Relationship Id="rId94" Type="http://schemas.openxmlformats.org/officeDocument/2006/relationships/hyperlink" Target="../../../../../../../:b:/g/personal/transparencia_ieeg_org_mx/EXthQRb6hLNDkJlY0I9kZFUBFnnZf1ImoU3Gn824kQkmTw?e=7KFoEL" TargetMode="External"/><Relationship Id="rId148" Type="http://schemas.openxmlformats.org/officeDocument/2006/relationships/hyperlink" Target="../../../../../../../:b:/g/personal/transparencia_ieeg_org_mx/EUDMinr2pTtJot7cWkeC6ZMB9Zgd3KZ1YaiY0buxXc8-tw?e=vBqnkq" TargetMode="External"/><Relationship Id="rId169" Type="http://schemas.openxmlformats.org/officeDocument/2006/relationships/hyperlink" Target="../../../../../../../:b:/g/personal/transparencia_ieeg_org_mx/Ed9611oRC0FPhhedLAoye5UBNM31bnz-7sWFA1SeepwXWw?e=bCEiSG" TargetMode="External"/><Relationship Id="rId4" Type="http://schemas.openxmlformats.org/officeDocument/2006/relationships/hyperlink" Target="../../../../../../../:b:/g/personal/transparencia_ieeg_org_mx/EWEiUdE_tnFAjrCwGZ0bKjgB0jPpltDCtNgari-RJA8AlQ?e=5Xuiob" TargetMode="External"/><Relationship Id="rId180" Type="http://schemas.openxmlformats.org/officeDocument/2006/relationships/hyperlink" Target="../../../../../../../:b:/g/personal/transparencia_ieeg_org_mx/Ecg7nhbIJlNNsXHxnMHK9XIBIVSx1_enSwvzy3lXv4HwWw?e=ImA5rn" TargetMode="External"/><Relationship Id="rId215" Type="http://schemas.openxmlformats.org/officeDocument/2006/relationships/hyperlink" Target="../../../../../../../:b:/g/personal/transparencia_ieeg_org_mx/EYCAt7f5H95FvBBjsmcpwSMBUefZtuxbAZ5Zo7Rr7L5m6w?e=9624lR" TargetMode="External"/><Relationship Id="rId236" Type="http://schemas.openxmlformats.org/officeDocument/2006/relationships/hyperlink" Target="../../../../../../../:b:/g/personal/transparencia_ieeg_org_mx/Eem4G-NXP-hAhv48cQ08zEgBYT2760AleOvoEr3UY5jQNw?e=fbBC2D" TargetMode="External"/><Relationship Id="rId257" Type="http://schemas.openxmlformats.org/officeDocument/2006/relationships/hyperlink" Target="../../../../../../../:b:/g/personal/transparencia_ieeg_org_mx/ET5_XwWmbNdHjZMMwQzpfcsBmzKRWxZZZgkG1CyEyR4fkw?e=5ixc7I" TargetMode="External"/><Relationship Id="rId278" Type="http://schemas.openxmlformats.org/officeDocument/2006/relationships/hyperlink" Target="../../../../../../../:b:/g/personal/transparencia_ieeg_org_mx/EWa-d7Qly2tIsaNaed7e8aIBRAyY8jK-JzVbqyyMRPVtqg?e=HSWVUo" TargetMode="External"/><Relationship Id="rId303" Type="http://schemas.openxmlformats.org/officeDocument/2006/relationships/hyperlink" Target="../../../../../../../:b:/g/personal/transparencia_ieeg_org_mx/EUiq84p_grBBiP78KNL0VIkBIYsB5C1BUkL9Ql64fQcF8A?e=C6PSZc" TargetMode="External"/><Relationship Id="rId42" Type="http://schemas.openxmlformats.org/officeDocument/2006/relationships/hyperlink" Target="../../../../../../../:b:/g/personal/transparencia_ieeg_org_mx/EdPoKd9HQ3ZIiSa2vAYDfoMBskP7b0YiJfwqXGCfaj39AQ?e=M0ZbFE" TargetMode="External"/><Relationship Id="rId84" Type="http://schemas.openxmlformats.org/officeDocument/2006/relationships/hyperlink" Target="../../../../../../../:b:/g/personal/transparencia_ieeg_org_mx/EVCE3E85DVpFhubBdL4BVkoB4Xq-XPA5C0sCzLdczJczqQ?e=fFRK5r" TargetMode="External"/><Relationship Id="rId138" Type="http://schemas.openxmlformats.org/officeDocument/2006/relationships/hyperlink" Target="../../../../../../../:b:/g/personal/transparencia_ieeg_org_mx/EcCFoluVDQ1Inh8LauwYSkgB3JakKlUjDAKZxn9aRspQxQ?e=WxIlki" TargetMode="External"/><Relationship Id="rId191" Type="http://schemas.openxmlformats.org/officeDocument/2006/relationships/hyperlink" Target="../../../../../../../:b:/g/personal/transparencia_ieeg_org_mx/EQJ_Ms_URfdNhpt8312JphABBnuDeQ3HDT194ZLqaquCew?e=0F9f2X" TargetMode="External"/><Relationship Id="rId205" Type="http://schemas.openxmlformats.org/officeDocument/2006/relationships/hyperlink" Target="../../../../../../../:b:/g/personal/transparencia_ieeg_org_mx/EZ9-NvDXHRJMp9WY3GSei2wBak1dr-1_e9cwnU4kwUWdXw?e=n5Plj0" TargetMode="External"/><Relationship Id="rId247" Type="http://schemas.openxmlformats.org/officeDocument/2006/relationships/hyperlink" Target="../../../../../../../:b:/g/personal/transparencia_ieeg_org_mx/EYdj-CJcY6pIiwbS_BlxZKQBN6kIqcJht-z1LuuCJOK5IA?e=K7mfyd" TargetMode="External"/><Relationship Id="rId107" Type="http://schemas.openxmlformats.org/officeDocument/2006/relationships/hyperlink" Target="../../../../../../../:b:/g/personal/transparencia_ieeg_org_mx/Ea0zG_3-6RBEgOuNRjhhOpYBdVgtIcRiGYBvfe2VBsM4bA?e=tW6xFc" TargetMode="External"/><Relationship Id="rId289" Type="http://schemas.openxmlformats.org/officeDocument/2006/relationships/hyperlink" Target="../../../../../../../:b:/g/personal/transparencia_ieeg_org_mx/ERDsk66QkstChcJ1kcTOBFoB3Mt0R5wFBFRyPdkr01mvTA?e=HmeA6q" TargetMode="External"/><Relationship Id="rId11" Type="http://schemas.openxmlformats.org/officeDocument/2006/relationships/hyperlink" Target="../../../../../../../:b:/g/personal/transparencia_ieeg_org_mx/EbtnsZOSJP1NhXXn6RRs0YkBT-uNA5F-SGliKiOA6BqWng?e=4zV9U5" TargetMode="External"/><Relationship Id="rId53" Type="http://schemas.openxmlformats.org/officeDocument/2006/relationships/hyperlink" Target="../../../../../../../:b:/g/personal/transparencia_ieeg_org_mx/ETJtv3jU-8ZEsEdLgGf7OngBfmNYOYcefLOMHiWtG47KeQ?e=oAhu00" TargetMode="External"/><Relationship Id="rId149" Type="http://schemas.openxmlformats.org/officeDocument/2006/relationships/hyperlink" Target="../../../../../../../:b:/g/personal/transparencia_ieeg_org_mx/EdG4hVvPomtNofqCotcKgbgBiMBYvpIpXNI63DFG0hpNOw?e=nwrOVd" TargetMode="External"/><Relationship Id="rId314" Type="http://schemas.openxmlformats.org/officeDocument/2006/relationships/hyperlink" Target="../../../../../../../:b:/g/personal/transparencia_ieeg_org_mx/EQHxYpYuXzdAgWJFHiZIKmoBMJt3KMILK0_-RwqMnpTMCQ?e=AhNeot" TargetMode="External"/><Relationship Id="rId95" Type="http://schemas.openxmlformats.org/officeDocument/2006/relationships/hyperlink" Target="../../../../../../../:b:/g/personal/transparencia_ieeg_org_mx/EWZhyr0FIvVPkBbTDw89P1ABa3h39bBAgZw7qgNgZm-bMQ?e=kqw4nT" TargetMode="External"/><Relationship Id="rId160" Type="http://schemas.openxmlformats.org/officeDocument/2006/relationships/hyperlink" Target="../../../../../../../:b:/g/personal/transparencia_ieeg_org_mx/EYHswN7RDWhDgZKbzzQoDFIBr0VH0uINj0d-k_Zj4MdqIQ?e=UK7fsb" TargetMode="External"/><Relationship Id="rId216" Type="http://schemas.openxmlformats.org/officeDocument/2006/relationships/hyperlink" Target="../../../../../../../:b:/g/personal/transparencia_ieeg_org_mx/EYEBUQBhULdGiXSIc9cF3q0BYxgMwV4G6_azRNCozagwTg?e=5Ig0UZ" TargetMode="External"/><Relationship Id="rId258" Type="http://schemas.openxmlformats.org/officeDocument/2006/relationships/hyperlink" Target="../../../../../../../:b:/g/personal/transparencia_ieeg_org_mx/EUaxwmAy3uJFpWbDMKqzPXwBsuvTbWJaNwpfyzdvvGTarQ?e=zBhqsd" TargetMode="External"/><Relationship Id="rId22" Type="http://schemas.openxmlformats.org/officeDocument/2006/relationships/hyperlink" Target="../../../../../../../:b:/g/personal/transparencia_ieeg_org_mx/EWx1tHit4KFHo5iEn0rcpBwBpJFQhe34YFWhDBp4aRsHvg?e=ExJ4wp" TargetMode="External"/><Relationship Id="rId64" Type="http://schemas.openxmlformats.org/officeDocument/2006/relationships/hyperlink" Target="../../../../../../../:b:/g/personal/transparencia_ieeg_org_mx/EagkxVBwsdhMltX71E1j6tAB4VfzyMpcvmlZ-qhLa8TpMA?e=K9KBCh" TargetMode="External"/><Relationship Id="rId118" Type="http://schemas.openxmlformats.org/officeDocument/2006/relationships/hyperlink" Target="../../../../../../../:b:/g/personal/transparencia_ieeg_org_mx/ERW3kW87yV9CqEhyfyH0FWoB1Fj64656fY35HqVbKP8UKg?e=h3ZwhE" TargetMode="External"/><Relationship Id="rId171" Type="http://schemas.openxmlformats.org/officeDocument/2006/relationships/hyperlink" Target="../../../../../../../:b:/g/personal/transparencia_ieeg_org_mx/EdwZh2eI4wpJvtALv9Vjf-MBJlRxT2YSH76-75C18uOBAg?e=c1ALDr" TargetMode="External"/><Relationship Id="rId227" Type="http://schemas.openxmlformats.org/officeDocument/2006/relationships/hyperlink" Target="../../../../../../../:b:/g/personal/transparencia_ieeg_org_mx/EXDt7zUj8mZBocgD1Ph0kQEBw1wzyBChpjNkZeTpv-X0GQ?e=xCUG5d" TargetMode="External"/><Relationship Id="rId269" Type="http://schemas.openxmlformats.org/officeDocument/2006/relationships/hyperlink" Target="../../../../../../../:b:/g/personal/transparencia_ieeg_org_mx/EXFvpCBNj79FiZHRszgMFnkBUXvVMD7a59hHwceQ3gM2Ww?e=wYW9wy" TargetMode="External"/><Relationship Id="rId33" Type="http://schemas.openxmlformats.org/officeDocument/2006/relationships/hyperlink" Target="../../../../../../../:b:/g/personal/transparencia_ieeg_org_mx/EYx-IFVJt59Mgwek_MSujs4BfhqQtC4so1iqOGnnQDlnuA?e=ZMaWi0" TargetMode="External"/><Relationship Id="rId129" Type="http://schemas.openxmlformats.org/officeDocument/2006/relationships/hyperlink" Target="../../../../../../../:b:/g/personal/transparencia_ieeg_org_mx/EWF-dfgvIi5OsXSqGshDcUABfaHNRcqFYShT0EUK-BJ8uA?e=0iNZrt" TargetMode="External"/><Relationship Id="rId280" Type="http://schemas.openxmlformats.org/officeDocument/2006/relationships/hyperlink" Target="../../../../../../../:b:/g/personal/transparencia_ieeg_org_mx/EZFGqAf_K5lLqh_dD4epOREBoBYY2GHZOMHE93go4st45Q?e=SRCUW1" TargetMode="External"/><Relationship Id="rId75" Type="http://schemas.openxmlformats.org/officeDocument/2006/relationships/hyperlink" Target="../../../../../../../:b:/g/personal/transparencia_ieeg_org_mx/EQrhKaq2DUVDgLIq9tHNI-MBIJkLt-GqGqiNcaCTFLLcVw?e=dPfxMo" TargetMode="External"/><Relationship Id="rId140" Type="http://schemas.openxmlformats.org/officeDocument/2006/relationships/hyperlink" Target="../../../../../../../:b:/g/personal/transparencia_ieeg_org_mx/EYlvhD09HrdClxoSFVE7qMQBHrF-zv352BrqHP5PNX_7vQ?e=Y7zaUs" TargetMode="External"/><Relationship Id="rId182" Type="http://schemas.openxmlformats.org/officeDocument/2006/relationships/hyperlink" Target="../../../../../../../:b:/g/personal/transparencia_ieeg_org_mx/EetDEhxRRgRDjZ8dasKwj0YBjPaGetWdBjCQcJOzrDb4Vw?e=m2aJIK" TargetMode="External"/><Relationship Id="rId6" Type="http://schemas.openxmlformats.org/officeDocument/2006/relationships/hyperlink" Target="../../../../../../../:b:/g/personal/transparencia_ieeg_org_mx/EZRv6fZv8QdOnnTl7Ti_eDEByF0Pee4xcbya05ECdhcH3g?e=Fg06n6" TargetMode="External"/><Relationship Id="rId238" Type="http://schemas.openxmlformats.org/officeDocument/2006/relationships/hyperlink" Target="../../../../../../../:b:/g/personal/transparencia_ieeg_org_mx/EfqPZ6MQtJ5EhW47GlU-M3sB8lsI89mGcQpRuVz_VoWusA?e=6FVBXm" TargetMode="External"/><Relationship Id="rId291" Type="http://schemas.openxmlformats.org/officeDocument/2006/relationships/hyperlink" Target="../../../../../../../:b:/g/personal/transparencia_ieeg_org_mx/EYCUYasH-iJKsT--JG12ZXEBmWECdz0RnS7HZhpVXwgGcg?e=fCydUz" TargetMode="External"/><Relationship Id="rId305" Type="http://schemas.openxmlformats.org/officeDocument/2006/relationships/hyperlink" Target="../../../../../../../:b:/g/personal/transparencia_ieeg_org_mx/Ebe03BTpONJJqlOfa8Ms5E0BpM6x3Xs-dHsn1GOAvNeL1Q?e=8zHsBu" TargetMode="External"/><Relationship Id="rId44" Type="http://schemas.openxmlformats.org/officeDocument/2006/relationships/hyperlink" Target="../../../../../../../:b:/g/personal/transparencia_ieeg_org_mx/EZOSHYQ-lBVHrTtEUXtJd40BWn-EFlldYVm2JNuMpj2SSQ?e=mnntij" TargetMode="External"/><Relationship Id="rId86" Type="http://schemas.openxmlformats.org/officeDocument/2006/relationships/hyperlink" Target="../../../../../../../:b:/g/personal/transparencia_ieeg_org_mx/ES8VVdfHXnBJvDNON5qD37UB03HMovqZxWmltdWUqQIb6A?e=xb1keu" TargetMode="External"/><Relationship Id="rId151" Type="http://schemas.openxmlformats.org/officeDocument/2006/relationships/hyperlink" Target="../../../../../../../:b:/g/personal/transparencia_ieeg_org_mx/EYZkAyuxT3NAk-15xdI0sgwBD99csAz6xIb1PjqhCAoxfw?e=CFa7c6" TargetMode="External"/><Relationship Id="rId193" Type="http://schemas.openxmlformats.org/officeDocument/2006/relationships/hyperlink" Target="../../../../../../../:b:/g/personal/transparencia_ieeg_org_mx/EWkVFhzhVLVMizlroLX4BXgB2yuqUGF4mQfCqPzI_pg2VA?e=PHLzpr" TargetMode="External"/><Relationship Id="rId207" Type="http://schemas.openxmlformats.org/officeDocument/2006/relationships/hyperlink" Target="../../../../../../../:b:/g/personal/transparencia_ieeg_org_mx/EQcnR3lKER1Pk1uqKTwyQVUBchXkSStaYTOkgxeKSxQKcw?e=IE4RLl" TargetMode="External"/><Relationship Id="rId249" Type="http://schemas.openxmlformats.org/officeDocument/2006/relationships/hyperlink" Target="../../../../../../../:b:/g/personal/transparencia_ieeg_org_mx/ESpGoIiz_zFGlQRidCPVQLYBUXpyTdEXD6kLFCPDrOtC8Q?e=FEs1W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324"/>
  <sheetViews>
    <sheetView topLeftCell="AC306" workbookViewId="0">
      <selection activeCell="AE323" sqref="AE3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12" t="s">
        <v>1</v>
      </c>
      <c r="B2" s="13"/>
      <c r="C2" s="13"/>
      <c r="D2" s="12" t="s">
        <v>2</v>
      </c>
      <c r="E2" s="13"/>
      <c r="F2" s="13"/>
      <c r="G2" s="12" t="s">
        <v>3</v>
      </c>
      <c r="H2" s="13"/>
      <c r="I2" s="13"/>
    </row>
    <row r="3" spans="1:36" x14ac:dyDescent="0.25">
      <c r="A3" s="14" t="s">
        <v>4</v>
      </c>
      <c r="B3" s="13"/>
      <c r="C3" s="13"/>
      <c r="D3" s="14" t="s">
        <v>5</v>
      </c>
      <c r="E3" s="13"/>
      <c r="F3" s="13"/>
      <c r="G3" s="14" t="s">
        <v>6</v>
      </c>
      <c r="H3" s="13"/>
      <c r="I3" s="13"/>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s="3">
        <v>2025</v>
      </c>
      <c r="B8" s="4">
        <v>45748</v>
      </c>
      <c r="C8" s="4">
        <v>45838</v>
      </c>
      <c r="D8" t="s">
        <v>91</v>
      </c>
      <c r="E8" s="3" t="s">
        <v>116</v>
      </c>
      <c r="F8" s="3" t="s">
        <v>117</v>
      </c>
      <c r="G8" s="3" t="s">
        <v>118</v>
      </c>
      <c r="H8" s="3" t="s">
        <v>119</v>
      </c>
      <c r="I8" s="3" t="s">
        <v>120</v>
      </c>
      <c r="J8" s="3" t="s">
        <v>121</v>
      </c>
      <c r="K8" s="3" t="s">
        <v>122</v>
      </c>
      <c r="L8" t="s">
        <v>102</v>
      </c>
      <c r="M8" t="s">
        <v>103</v>
      </c>
      <c r="N8" s="3" t="s">
        <v>123</v>
      </c>
      <c r="O8" t="s">
        <v>105</v>
      </c>
      <c r="P8" s="3">
        <v>1</v>
      </c>
      <c r="Q8" s="5">
        <v>1229.8</v>
      </c>
      <c r="R8" s="3" t="s">
        <v>124</v>
      </c>
      <c r="S8" s="3" t="s">
        <v>125</v>
      </c>
      <c r="T8" s="3" t="s">
        <v>126</v>
      </c>
      <c r="U8" s="3" t="s">
        <v>124</v>
      </c>
      <c r="V8" s="3" t="s">
        <v>125</v>
      </c>
      <c r="W8" s="3" t="s">
        <v>125</v>
      </c>
      <c r="X8" s="3" t="s">
        <v>123</v>
      </c>
      <c r="Y8" s="4">
        <v>45728</v>
      </c>
      <c r="Z8" s="4">
        <v>45737</v>
      </c>
      <c r="AA8" s="3">
        <v>1</v>
      </c>
      <c r="AB8" s="5">
        <v>1229.8</v>
      </c>
      <c r="AC8" s="3">
        <v>0</v>
      </c>
      <c r="AD8" s="4">
        <v>45743</v>
      </c>
      <c r="AE8" s="10" t="str">
        <f>HYPERLINK("https://ieeg-my.sharepoint.com/:b:/g/personal/transparencia_ieeg_org_mx/EQQS0W-Xv1pMhgZmXIJT278BKH1zBqxUzhdKIoTuGGWKRA?e=kJXOi2")</f>
        <v>https://ieeg-my.sharepoint.com/:b:/g/personal/transparencia_ieeg_org_mx/EQQS0W-Xv1pMhgZmXIJT278BKH1zBqxUzhdKIoTuGGWKRA?e=kJXOi2</v>
      </c>
      <c r="AF8" s="3">
        <v>1</v>
      </c>
      <c r="AG8" s="10" t="s">
        <v>127</v>
      </c>
      <c r="AH8" s="3" t="s">
        <v>128</v>
      </c>
      <c r="AI8" s="4">
        <v>45839</v>
      </c>
      <c r="AJ8" s="3" t="s">
        <v>784</v>
      </c>
    </row>
    <row r="9" spans="1:36" x14ac:dyDescent="0.25">
      <c r="A9" s="3">
        <v>2025</v>
      </c>
      <c r="B9" s="4">
        <v>45748</v>
      </c>
      <c r="C9" s="4">
        <v>45838</v>
      </c>
      <c r="D9" t="s">
        <v>91</v>
      </c>
      <c r="E9" s="3" t="s">
        <v>116</v>
      </c>
      <c r="F9" s="3" t="s">
        <v>117</v>
      </c>
      <c r="G9" s="3" t="s">
        <v>118</v>
      </c>
      <c r="H9" s="3" t="s">
        <v>119</v>
      </c>
      <c r="I9" s="3" t="s">
        <v>120</v>
      </c>
      <c r="J9" s="3" t="s">
        <v>121</v>
      </c>
      <c r="K9" s="3" t="s">
        <v>122</v>
      </c>
      <c r="L9" t="s">
        <v>102</v>
      </c>
      <c r="M9" t="s">
        <v>103</v>
      </c>
      <c r="N9" s="3" t="s">
        <v>123</v>
      </c>
      <c r="O9" t="s">
        <v>105</v>
      </c>
      <c r="P9" s="3">
        <v>1</v>
      </c>
      <c r="Q9" s="3">
        <v>576</v>
      </c>
      <c r="R9" s="3" t="s">
        <v>124</v>
      </c>
      <c r="S9" s="3" t="s">
        <v>125</v>
      </c>
      <c r="T9" s="3" t="s">
        <v>126</v>
      </c>
      <c r="U9" s="3" t="s">
        <v>124</v>
      </c>
      <c r="V9" s="3" t="s">
        <v>125</v>
      </c>
      <c r="W9" s="3" t="s">
        <v>125</v>
      </c>
      <c r="X9" s="3" t="s">
        <v>123</v>
      </c>
      <c r="Y9" s="4">
        <v>45728</v>
      </c>
      <c r="Z9" s="4">
        <v>45737</v>
      </c>
      <c r="AA9" s="3">
        <v>2</v>
      </c>
      <c r="AB9" s="3">
        <v>576</v>
      </c>
      <c r="AC9" s="3">
        <v>0</v>
      </c>
      <c r="AD9" s="4">
        <v>45743</v>
      </c>
      <c r="AE9" s="3"/>
      <c r="AF9" s="3">
        <v>2</v>
      </c>
      <c r="AG9" s="10" t="s">
        <v>127</v>
      </c>
      <c r="AH9" s="3" t="s">
        <v>128</v>
      </c>
      <c r="AI9" s="4">
        <v>45839</v>
      </c>
      <c r="AJ9" s="3" t="s">
        <v>783</v>
      </c>
    </row>
    <row r="10" spans="1:36" x14ac:dyDescent="0.25">
      <c r="A10" s="3">
        <v>2025</v>
      </c>
      <c r="B10" s="4">
        <v>45748</v>
      </c>
      <c r="C10" s="4">
        <v>45838</v>
      </c>
      <c r="D10" t="s">
        <v>91</v>
      </c>
      <c r="E10" s="3" t="s">
        <v>129</v>
      </c>
      <c r="F10" s="3" t="s">
        <v>130</v>
      </c>
      <c r="G10" s="3" t="s">
        <v>131</v>
      </c>
      <c r="H10" s="3" t="s">
        <v>132</v>
      </c>
      <c r="I10" s="3" t="s">
        <v>133</v>
      </c>
      <c r="J10" s="3" t="s">
        <v>134</v>
      </c>
      <c r="K10" s="3" t="s">
        <v>135</v>
      </c>
      <c r="L10" t="s">
        <v>102</v>
      </c>
      <c r="M10" t="s">
        <v>103</v>
      </c>
      <c r="N10" s="3" t="s">
        <v>136</v>
      </c>
      <c r="O10" t="s">
        <v>105</v>
      </c>
      <c r="P10" s="3">
        <v>1</v>
      </c>
      <c r="Q10" s="3">
        <v>660</v>
      </c>
      <c r="R10" s="3" t="s">
        <v>124</v>
      </c>
      <c r="S10" s="3" t="s">
        <v>125</v>
      </c>
      <c r="T10" s="3" t="s">
        <v>137</v>
      </c>
      <c r="U10" s="3" t="s">
        <v>124</v>
      </c>
      <c r="V10" s="3" t="s">
        <v>125</v>
      </c>
      <c r="W10" s="3" t="s">
        <v>138</v>
      </c>
      <c r="X10" s="3" t="s">
        <v>136</v>
      </c>
      <c r="Y10" s="4">
        <v>45716</v>
      </c>
      <c r="Z10" s="4">
        <v>45735</v>
      </c>
      <c r="AA10" s="3">
        <v>3</v>
      </c>
      <c r="AB10" s="3">
        <v>660</v>
      </c>
      <c r="AC10" s="3">
        <v>0</v>
      </c>
      <c r="AD10" s="4">
        <v>45744</v>
      </c>
      <c r="AE10" s="10" t="str">
        <f>HYPERLINK("https://ieeg-my.sharepoint.com/:b:/g/personal/transparencia_ieeg_org_mx/EUqCCFraXD5FvJ9d-9_tWi0BoXKsxRVBxiIj5Vk4oeCbgw?e=ZaKxVv")</f>
        <v>https://ieeg-my.sharepoint.com/:b:/g/personal/transparencia_ieeg_org_mx/EUqCCFraXD5FvJ9d-9_tWi0BoXKsxRVBxiIj5Vk4oeCbgw?e=ZaKxVv</v>
      </c>
      <c r="AF10" s="3">
        <v>3</v>
      </c>
      <c r="AG10" s="10" t="s">
        <v>127</v>
      </c>
      <c r="AH10" s="3" t="s">
        <v>128</v>
      </c>
      <c r="AI10" s="4">
        <v>45839</v>
      </c>
      <c r="AJ10" s="3" t="s">
        <v>783</v>
      </c>
    </row>
    <row r="11" spans="1:36" x14ac:dyDescent="0.25">
      <c r="A11" s="3">
        <v>2025</v>
      </c>
      <c r="B11" s="4">
        <v>45748</v>
      </c>
      <c r="C11" s="4">
        <v>45838</v>
      </c>
      <c r="D11" t="s">
        <v>91</v>
      </c>
      <c r="E11" s="3" t="s">
        <v>129</v>
      </c>
      <c r="F11" s="3" t="s">
        <v>139</v>
      </c>
      <c r="G11" s="3" t="s">
        <v>140</v>
      </c>
      <c r="H11" s="3" t="s">
        <v>141</v>
      </c>
      <c r="I11" s="3" t="s">
        <v>142</v>
      </c>
      <c r="J11" s="3" t="s">
        <v>143</v>
      </c>
      <c r="K11" s="3" t="s">
        <v>144</v>
      </c>
      <c r="L11" t="s">
        <v>101</v>
      </c>
      <c r="M11" t="s">
        <v>103</v>
      </c>
      <c r="N11" s="3" t="s">
        <v>145</v>
      </c>
      <c r="O11" t="s">
        <v>105</v>
      </c>
      <c r="P11" s="3">
        <v>0</v>
      </c>
      <c r="Q11" s="3">
        <v>126</v>
      </c>
      <c r="R11" s="3" t="s">
        <v>124</v>
      </c>
      <c r="S11" s="3" t="s">
        <v>125</v>
      </c>
      <c r="T11" s="3" t="s">
        <v>125</v>
      </c>
      <c r="U11" s="3" t="s">
        <v>124</v>
      </c>
      <c r="V11" s="3" t="s">
        <v>125</v>
      </c>
      <c r="W11" s="3" t="s">
        <v>146</v>
      </c>
      <c r="X11" s="3" t="s">
        <v>145</v>
      </c>
      <c r="Y11" s="4">
        <v>45742</v>
      </c>
      <c r="Z11" s="4">
        <v>45742</v>
      </c>
      <c r="AA11" s="3">
        <v>4</v>
      </c>
      <c r="AB11" s="3">
        <v>126</v>
      </c>
      <c r="AC11" s="3">
        <v>0</v>
      </c>
      <c r="AD11" s="4">
        <v>45747</v>
      </c>
      <c r="AE11" s="3"/>
      <c r="AF11" s="3">
        <v>4</v>
      </c>
      <c r="AG11" s="10" t="s">
        <v>127</v>
      </c>
      <c r="AH11" s="3" t="s">
        <v>128</v>
      </c>
      <c r="AI11" s="4">
        <v>45839</v>
      </c>
      <c r="AJ11" s="3" t="s">
        <v>783</v>
      </c>
    </row>
    <row r="12" spans="1:36" x14ac:dyDescent="0.25">
      <c r="A12" s="3">
        <v>2025</v>
      </c>
      <c r="B12" s="4">
        <v>45748</v>
      </c>
      <c r="C12" s="4">
        <v>45838</v>
      </c>
      <c r="D12" t="s">
        <v>91</v>
      </c>
      <c r="E12" s="3" t="s">
        <v>116</v>
      </c>
      <c r="F12" s="3" t="s">
        <v>147</v>
      </c>
      <c r="G12" s="3" t="s">
        <v>148</v>
      </c>
      <c r="H12" s="3" t="s">
        <v>141</v>
      </c>
      <c r="I12" s="3" t="s">
        <v>149</v>
      </c>
      <c r="J12" s="3" t="s">
        <v>150</v>
      </c>
      <c r="K12" s="3" t="s">
        <v>151</v>
      </c>
      <c r="L12" t="s">
        <v>101</v>
      </c>
      <c r="M12" t="s">
        <v>103</v>
      </c>
      <c r="N12" s="3" t="s">
        <v>152</v>
      </c>
      <c r="O12" t="s">
        <v>105</v>
      </c>
      <c r="P12" s="3">
        <v>1</v>
      </c>
      <c r="Q12" s="5">
        <v>12066.39</v>
      </c>
      <c r="R12" s="3" t="s">
        <v>124</v>
      </c>
      <c r="S12" s="3" t="s">
        <v>125</v>
      </c>
      <c r="T12" s="3" t="s">
        <v>125</v>
      </c>
      <c r="U12" s="3" t="s">
        <v>124</v>
      </c>
      <c r="V12" s="3" t="s">
        <v>153</v>
      </c>
      <c r="W12" s="3" t="s">
        <v>154</v>
      </c>
      <c r="X12" s="3" t="s">
        <v>152</v>
      </c>
      <c r="Y12" s="4">
        <v>45739</v>
      </c>
      <c r="Z12" s="4">
        <v>45741</v>
      </c>
      <c r="AA12" s="3">
        <v>5</v>
      </c>
      <c r="AB12" s="5">
        <v>12066.39</v>
      </c>
      <c r="AC12" s="3">
        <v>0</v>
      </c>
      <c r="AD12" s="4">
        <v>45744</v>
      </c>
      <c r="AE12" s="10" t="str">
        <f>HYPERLINK("https://ieeg-my.sharepoint.com/:b:/g/personal/transparencia_ieeg_org_mx/EQ15IYVoTsxGhcZ5FJVIvgABpJoKruyCmrNGR9xvgiNE2g?e=a2Dy2E")</f>
        <v>https://ieeg-my.sharepoint.com/:b:/g/personal/transparencia_ieeg_org_mx/EQ15IYVoTsxGhcZ5FJVIvgABpJoKruyCmrNGR9xvgiNE2g?e=a2Dy2E</v>
      </c>
      <c r="AF12" s="3">
        <v>5</v>
      </c>
      <c r="AG12" s="10" t="s">
        <v>127</v>
      </c>
      <c r="AH12" s="3" t="s">
        <v>128</v>
      </c>
      <c r="AI12" s="4">
        <v>45839</v>
      </c>
      <c r="AJ12" s="3" t="s">
        <v>785</v>
      </c>
    </row>
    <row r="13" spans="1:36" x14ac:dyDescent="0.25">
      <c r="A13" s="3">
        <v>2025</v>
      </c>
      <c r="B13" s="4">
        <v>45748</v>
      </c>
      <c r="C13" s="4">
        <v>45838</v>
      </c>
      <c r="D13" t="s">
        <v>91</v>
      </c>
      <c r="E13" s="3" t="s">
        <v>116</v>
      </c>
      <c r="F13" s="3" t="s">
        <v>147</v>
      </c>
      <c r="G13" s="3" t="s">
        <v>148</v>
      </c>
      <c r="H13" s="3" t="s">
        <v>141</v>
      </c>
      <c r="I13" s="3" t="s">
        <v>149</v>
      </c>
      <c r="J13" s="3" t="s">
        <v>150</v>
      </c>
      <c r="K13" s="3" t="s">
        <v>151</v>
      </c>
      <c r="L13" t="s">
        <v>101</v>
      </c>
      <c r="M13" t="s">
        <v>103</v>
      </c>
      <c r="N13" s="3" t="s">
        <v>152</v>
      </c>
      <c r="O13" t="s">
        <v>105</v>
      </c>
      <c r="P13" s="3">
        <v>1</v>
      </c>
      <c r="Q13" s="3">
        <v>865</v>
      </c>
      <c r="R13" s="3" t="s">
        <v>124</v>
      </c>
      <c r="S13" s="3" t="s">
        <v>125</v>
      </c>
      <c r="T13" s="3" t="s">
        <v>125</v>
      </c>
      <c r="U13" s="3" t="s">
        <v>124</v>
      </c>
      <c r="V13" s="3" t="s">
        <v>153</v>
      </c>
      <c r="W13" s="3" t="s">
        <v>154</v>
      </c>
      <c r="X13" s="3" t="s">
        <v>152</v>
      </c>
      <c r="Y13" s="4">
        <v>45739</v>
      </c>
      <c r="Z13" s="4">
        <v>45741</v>
      </c>
      <c r="AA13" s="3">
        <v>6</v>
      </c>
      <c r="AB13" s="3">
        <v>865</v>
      </c>
      <c r="AC13" s="3">
        <v>0</v>
      </c>
      <c r="AD13" s="4">
        <v>45744</v>
      </c>
      <c r="AE13" s="3"/>
      <c r="AF13" s="3">
        <v>6</v>
      </c>
      <c r="AG13" s="10" t="s">
        <v>127</v>
      </c>
      <c r="AH13" s="3" t="s">
        <v>128</v>
      </c>
      <c r="AI13" s="4">
        <v>45839</v>
      </c>
      <c r="AJ13" s="3" t="s">
        <v>785</v>
      </c>
    </row>
    <row r="14" spans="1:36" x14ac:dyDescent="0.25">
      <c r="A14" s="3">
        <v>2025</v>
      </c>
      <c r="B14" s="4">
        <v>45748</v>
      </c>
      <c r="C14" s="4">
        <v>45838</v>
      </c>
      <c r="D14" t="s">
        <v>91</v>
      </c>
      <c r="E14" s="3" t="s">
        <v>116</v>
      </c>
      <c r="F14" s="3" t="s">
        <v>147</v>
      </c>
      <c r="G14" s="3" t="s">
        <v>148</v>
      </c>
      <c r="H14" s="3" t="s">
        <v>141</v>
      </c>
      <c r="I14" s="3" t="s">
        <v>149</v>
      </c>
      <c r="J14" s="3" t="s">
        <v>150</v>
      </c>
      <c r="K14" s="3" t="s">
        <v>151</v>
      </c>
      <c r="L14" t="s">
        <v>101</v>
      </c>
      <c r="M14" t="s">
        <v>103</v>
      </c>
      <c r="N14" s="3" t="s">
        <v>155</v>
      </c>
      <c r="O14" t="s">
        <v>105</v>
      </c>
      <c r="P14" s="3">
        <v>1</v>
      </c>
      <c r="Q14" s="5">
        <v>1377.5</v>
      </c>
      <c r="R14" s="3" t="s">
        <v>124</v>
      </c>
      <c r="S14" s="3" t="s">
        <v>125</v>
      </c>
      <c r="T14" s="3" t="s">
        <v>125</v>
      </c>
      <c r="U14" s="3" t="s">
        <v>124</v>
      </c>
      <c r="V14" s="3" t="s">
        <v>125</v>
      </c>
      <c r="W14" s="3" t="s">
        <v>156</v>
      </c>
      <c r="X14" s="3" t="s">
        <v>155</v>
      </c>
      <c r="Y14" s="4">
        <v>45737</v>
      </c>
      <c r="Z14" s="4">
        <v>45737</v>
      </c>
      <c r="AA14" s="3">
        <v>7</v>
      </c>
      <c r="AB14" s="5">
        <v>1377.5</v>
      </c>
      <c r="AC14" s="3">
        <v>0</v>
      </c>
      <c r="AD14" s="4">
        <v>45744</v>
      </c>
      <c r="AE14" s="10" t="str">
        <f>HYPERLINK("https://ieeg-my.sharepoint.com/:b:/g/personal/transparencia_ieeg_org_mx/EYBRfJ_jXKdOqqSyBMNPHjMB0PJqizdYGAiZraiFWzaB9Q?e=x772hb")</f>
        <v>https://ieeg-my.sharepoint.com/:b:/g/personal/transparencia_ieeg_org_mx/EYBRfJ_jXKdOqqSyBMNPHjMB0PJqizdYGAiZraiFWzaB9Q?e=x772hb</v>
      </c>
      <c r="AF14" s="3">
        <v>7</v>
      </c>
      <c r="AG14" s="10" t="s">
        <v>127</v>
      </c>
      <c r="AH14" s="3" t="s">
        <v>128</v>
      </c>
      <c r="AI14" s="4">
        <v>45839</v>
      </c>
      <c r="AJ14" s="3" t="s">
        <v>783</v>
      </c>
    </row>
    <row r="15" spans="1:36" x14ac:dyDescent="0.25">
      <c r="A15" s="3">
        <v>2025</v>
      </c>
      <c r="B15" s="4">
        <v>45748</v>
      </c>
      <c r="C15" s="4">
        <v>45838</v>
      </c>
      <c r="D15" t="s">
        <v>91</v>
      </c>
      <c r="E15" s="3" t="s">
        <v>116</v>
      </c>
      <c r="F15" s="3" t="s">
        <v>117</v>
      </c>
      <c r="G15" s="3" t="s">
        <v>118</v>
      </c>
      <c r="H15" s="3" t="s">
        <v>157</v>
      </c>
      <c r="I15" s="3" t="s">
        <v>158</v>
      </c>
      <c r="J15" s="3" t="s">
        <v>159</v>
      </c>
      <c r="K15" s="3" t="s">
        <v>160</v>
      </c>
      <c r="L15" t="s">
        <v>102</v>
      </c>
      <c r="M15" t="s">
        <v>103</v>
      </c>
      <c r="N15" s="3" t="s">
        <v>161</v>
      </c>
      <c r="O15" t="s">
        <v>105</v>
      </c>
      <c r="P15" s="3">
        <v>0</v>
      </c>
      <c r="Q15" s="3">
        <v>748</v>
      </c>
      <c r="R15" s="3" t="s">
        <v>124</v>
      </c>
      <c r="S15" s="3" t="s">
        <v>125</v>
      </c>
      <c r="T15" s="3" t="s">
        <v>162</v>
      </c>
      <c r="U15" s="3" t="s">
        <v>124</v>
      </c>
      <c r="V15" s="3" t="s">
        <v>125</v>
      </c>
      <c r="W15" s="3" t="s">
        <v>163</v>
      </c>
      <c r="X15" s="3" t="s">
        <v>161</v>
      </c>
      <c r="Y15" s="4">
        <v>45726</v>
      </c>
      <c r="Z15" s="4">
        <v>45735</v>
      </c>
      <c r="AA15" s="3">
        <v>8</v>
      </c>
      <c r="AB15" s="3">
        <v>748</v>
      </c>
      <c r="AC15" s="3">
        <v>0</v>
      </c>
      <c r="AD15" s="4">
        <v>45744</v>
      </c>
      <c r="AE15" s="10" t="str">
        <f>HYPERLINK("https://ieeg-my.sharepoint.com/:b:/g/personal/transparencia_ieeg_org_mx/EU6ntKvf9_tNp4oeBqvoYMEB4HmQ3qAUZABDcBvOClSlzw?e=dJwydT")</f>
        <v>https://ieeg-my.sharepoint.com/:b:/g/personal/transparencia_ieeg_org_mx/EU6ntKvf9_tNp4oeBqvoYMEB4HmQ3qAUZABDcBvOClSlzw?e=dJwydT</v>
      </c>
      <c r="AF15" s="3">
        <v>8</v>
      </c>
      <c r="AG15" s="10" t="s">
        <v>127</v>
      </c>
      <c r="AH15" s="3" t="s">
        <v>128</v>
      </c>
      <c r="AI15" s="4">
        <v>45839</v>
      </c>
      <c r="AJ15" s="3" t="s">
        <v>783</v>
      </c>
    </row>
    <row r="16" spans="1:36" x14ac:dyDescent="0.25">
      <c r="A16" s="3">
        <v>2025</v>
      </c>
      <c r="B16" s="4">
        <v>45748</v>
      </c>
      <c r="C16" s="4">
        <v>45838</v>
      </c>
      <c r="D16" t="s">
        <v>91</v>
      </c>
      <c r="E16" s="3" t="s">
        <v>116</v>
      </c>
      <c r="F16" s="3" t="s">
        <v>117</v>
      </c>
      <c r="G16" s="3" t="s">
        <v>118</v>
      </c>
      <c r="H16" s="3" t="s">
        <v>157</v>
      </c>
      <c r="I16" s="3" t="s">
        <v>158</v>
      </c>
      <c r="J16" s="3" t="s">
        <v>159</v>
      </c>
      <c r="K16" s="3" t="s">
        <v>160</v>
      </c>
      <c r="L16" t="s">
        <v>102</v>
      </c>
      <c r="M16" t="s">
        <v>103</v>
      </c>
      <c r="N16" s="3" t="s">
        <v>164</v>
      </c>
      <c r="O16" t="s">
        <v>105</v>
      </c>
      <c r="P16" s="3">
        <v>0</v>
      </c>
      <c r="Q16" s="5">
        <v>1592</v>
      </c>
      <c r="R16" s="3" t="s">
        <v>124</v>
      </c>
      <c r="S16" s="3" t="s">
        <v>125</v>
      </c>
      <c r="T16" s="3" t="s">
        <v>162</v>
      </c>
      <c r="U16" s="3" t="s">
        <v>124</v>
      </c>
      <c r="V16" s="3" t="s">
        <v>125</v>
      </c>
      <c r="W16" s="3" t="s">
        <v>125</v>
      </c>
      <c r="X16" s="3" t="s">
        <v>164</v>
      </c>
      <c r="Y16" s="4">
        <v>45723</v>
      </c>
      <c r="Z16" s="4">
        <v>45735</v>
      </c>
      <c r="AA16" s="3">
        <v>9</v>
      </c>
      <c r="AB16" s="5">
        <v>1592</v>
      </c>
      <c r="AC16" s="3">
        <v>0</v>
      </c>
      <c r="AD16" s="4">
        <v>45744</v>
      </c>
      <c r="AE16" s="3"/>
      <c r="AF16" s="3">
        <v>9</v>
      </c>
      <c r="AG16" s="10" t="s">
        <v>127</v>
      </c>
      <c r="AH16" s="3" t="s">
        <v>128</v>
      </c>
      <c r="AI16" s="4">
        <v>45839</v>
      </c>
      <c r="AJ16" s="3" t="s">
        <v>783</v>
      </c>
    </row>
    <row r="17" spans="1:36" x14ac:dyDescent="0.25">
      <c r="A17" s="3">
        <v>2025</v>
      </c>
      <c r="B17" s="4">
        <v>45748</v>
      </c>
      <c r="C17" s="4">
        <v>45838</v>
      </c>
      <c r="D17" t="s">
        <v>91</v>
      </c>
      <c r="E17" s="3" t="s">
        <v>129</v>
      </c>
      <c r="F17" s="3" t="s">
        <v>165</v>
      </c>
      <c r="G17" s="3" t="s">
        <v>166</v>
      </c>
      <c r="H17" s="3" t="s">
        <v>167</v>
      </c>
      <c r="I17" s="3" t="s">
        <v>168</v>
      </c>
      <c r="J17" s="3" t="s">
        <v>169</v>
      </c>
      <c r="K17" s="3" t="s">
        <v>144</v>
      </c>
      <c r="L17" t="s">
        <v>101</v>
      </c>
      <c r="M17" t="s">
        <v>103</v>
      </c>
      <c r="N17" s="3" t="s">
        <v>170</v>
      </c>
      <c r="O17" t="s">
        <v>105</v>
      </c>
      <c r="P17" s="3">
        <v>0</v>
      </c>
      <c r="Q17" s="3">
        <v>455</v>
      </c>
      <c r="R17" s="3" t="s">
        <v>124</v>
      </c>
      <c r="S17" s="3" t="s">
        <v>125</v>
      </c>
      <c r="T17" s="3" t="s">
        <v>171</v>
      </c>
      <c r="U17" s="3" t="s">
        <v>124</v>
      </c>
      <c r="V17" s="3" t="s">
        <v>125</v>
      </c>
      <c r="W17" s="3" t="s">
        <v>125</v>
      </c>
      <c r="X17" s="3" t="s">
        <v>170</v>
      </c>
      <c r="Y17" s="4">
        <v>45721</v>
      </c>
      <c r="Z17" s="4">
        <v>45744</v>
      </c>
      <c r="AA17" s="3">
        <v>10</v>
      </c>
      <c r="AB17" s="3">
        <v>455</v>
      </c>
      <c r="AC17" s="3">
        <v>0</v>
      </c>
      <c r="AD17" s="4">
        <v>45749</v>
      </c>
      <c r="AE17" s="3"/>
      <c r="AF17" s="3">
        <v>10</v>
      </c>
      <c r="AG17" s="10" t="s">
        <v>127</v>
      </c>
      <c r="AH17" s="3" t="s">
        <v>128</v>
      </c>
      <c r="AI17" s="4">
        <v>45839</v>
      </c>
      <c r="AJ17" s="3" t="s">
        <v>783</v>
      </c>
    </row>
    <row r="18" spans="1:36" x14ac:dyDescent="0.25">
      <c r="A18" s="3">
        <v>2025</v>
      </c>
      <c r="B18" s="4">
        <v>45748</v>
      </c>
      <c r="C18" s="4">
        <v>45838</v>
      </c>
      <c r="D18" t="s">
        <v>91</v>
      </c>
      <c r="E18" s="3" t="s">
        <v>129</v>
      </c>
      <c r="F18" s="3" t="s">
        <v>172</v>
      </c>
      <c r="G18" s="3" t="s">
        <v>173</v>
      </c>
      <c r="H18" s="3" t="s">
        <v>174</v>
      </c>
      <c r="I18" s="3" t="s">
        <v>175</v>
      </c>
      <c r="J18" s="3" t="s">
        <v>176</v>
      </c>
      <c r="K18" s="3" t="s">
        <v>159</v>
      </c>
      <c r="L18" t="s">
        <v>102</v>
      </c>
      <c r="M18" t="s">
        <v>103</v>
      </c>
      <c r="N18" s="3" t="s">
        <v>177</v>
      </c>
      <c r="O18" t="s">
        <v>105</v>
      </c>
      <c r="P18" s="3">
        <v>0</v>
      </c>
      <c r="Q18" s="3">
        <v>100</v>
      </c>
      <c r="R18" s="3" t="s">
        <v>124</v>
      </c>
      <c r="S18" s="3" t="s">
        <v>125</v>
      </c>
      <c r="T18" s="3" t="s">
        <v>178</v>
      </c>
      <c r="U18" s="3" t="s">
        <v>124</v>
      </c>
      <c r="V18" s="3" t="s">
        <v>125</v>
      </c>
      <c r="W18" s="3" t="s">
        <v>178</v>
      </c>
      <c r="X18" s="3" t="s">
        <v>177</v>
      </c>
      <c r="Y18" s="4">
        <v>45737</v>
      </c>
      <c r="Z18" s="4">
        <v>45737</v>
      </c>
      <c r="AA18" s="3">
        <v>11</v>
      </c>
      <c r="AB18" s="3">
        <v>100</v>
      </c>
      <c r="AC18" s="3">
        <v>0</v>
      </c>
      <c r="AD18" s="4">
        <v>45749</v>
      </c>
      <c r="AE18" s="3"/>
      <c r="AF18" s="3">
        <v>11</v>
      </c>
      <c r="AG18" s="10" t="s">
        <v>127</v>
      </c>
      <c r="AH18" s="3" t="s">
        <v>128</v>
      </c>
      <c r="AI18" s="4">
        <v>45839</v>
      </c>
      <c r="AJ18" s="3" t="s">
        <v>783</v>
      </c>
    </row>
    <row r="19" spans="1:36" x14ac:dyDescent="0.25">
      <c r="A19" s="3">
        <v>2025</v>
      </c>
      <c r="B19" s="4">
        <v>45748</v>
      </c>
      <c r="C19" s="4">
        <v>45838</v>
      </c>
      <c r="D19" t="s">
        <v>91</v>
      </c>
      <c r="E19" s="3" t="s">
        <v>129</v>
      </c>
      <c r="F19" s="3" t="s">
        <v>165</v>
      </c>
      <c r="G19" s="3" t="s">
        <v>166</v>
      </c>
      <c r="H19" s="3" t="s">
        <v>179</v>
      </c>
      <c r="I19" s="3" t="s">
        <v>180</v>
      </c>
      <c r="J19" s="3" t="s">
        <v>181</v>
      </c>
      <c r="K19" s="3" t="s">
        <v>182</v>
      </c>
      <c r="L19" t="s">
        <v>101</v>
      </c>
      <c r="M19" t="s">
        <v>103</v>
      </c>
      <c r="N19" s="3" t="s">
        <v>183</v>
      </c>
      <c r="O19" t="s">
        <v>105</v>
      </c>
      <c r="P19" s="3">
        <v>0</v>
      </c>
      <c r="Q19" s="3">
        <v>128</v>
      </c>
      <c r="R19" s="3" t="s">
        <v>124</v>
      </c>
      <c r="S19" s="3" t="s">
        <v>125</v>
      </c>
      <c r="T19" s="3" t="s">
        <v>125</v>
      </c>
      <c r="U19" s="3" t="s">
        <v>124</v>
      </c>
      <c r="V19" s="3" t="s">
        <v>125</v>
      </c>
      <c r="W19" s="3" t="s">
        <v>171</v>
      </c>
      <c r="X19" s="3" t="s">
        <v>183</v>
      </c>
      <c r="Y19" s="4">
        <v>45734</v>
      </c>
      <c r="Z19" s="4">
        <v>45737</v>
      </c>
      <c r="AA19" s="3">
        <v>12</v>
      </c>
      <c r="AB19" s="3">
        <v>128</v>
      </c>
      <c r="AC19" s="3">
        <v>0</v>
      </c>
      <c r="AD19" s="4">
        <v>45749</v>
      </c>
      <c r="AE19" s="3"/>
      <c r="AF19" s="3">
        <v>12</v>
      </c>
      <c r="AG19" s="10" t="s">
        <v>127</v>
      </c>
      <c r="AH19" s="3" t="s">
        <v>128</v>
      </c>
      <c r="AI19" s="4">
        <v>45839</v>
      </c>
      <c r="AJ19" s="3" t="s">
        <v>783</v>
      </c>
    </row>
    <row r="20" spans="1:36" x14ac:dyDescent="0.25">
      <c r="A20" s="3">
        <v>2025</v>
      </c>
      <c r="B20" s="4">
        <v>45748</v>
      </c>
      <c r="C20" s="4">
        <v>45838</v>
      </c>
      <c r="D20" t="s">
        <v>91</v>
      </c>
      <c r="E20" s="3" t="s">
        <v>129</v>
      </c>
      <c r="F20" s="3" t="s">
        <v>130</v>
      </c>
      <c r="G20" s="3" t="s">
        <v>131</v>
      </c>
      <c r="H20" s="3" t="s">
        <v>184</v>
      </c>
      <c r="I20" s="3" t="s">
        <v>185</v>
      </c>
      <c r="J20" s="3" t="s">
        <v>186</v>
      </c>
      <c r="K20" s="3" t="s">
        <v>187</v>
      </c>
      <c r="L20" t="s">
        <v>102</v>
      </c>
      <c r="M20" t="s">
        <v>103</v>
      </c>
      <c r="N20" s="3" t="s">
        <v>188</v>
      </c>
      <c r="O20" t="s">
        <v>105</v>
      </c>
      <c r="P20" s="3">
        <v>0</v>
      </c>
      <c r="Q20" s="5">
        <v>1116.8800000000001</v>
      </c>
      <c r="R20" s="3" t="s">
        <v>124</v>
      </c>
      <c r="S20" s="3" t="s">
        <v>125</v>
      </c>
      <c r="T20" s="3" t="s">
        <v>163</v>
      </c>
      <c r="U20" s="3" t="s">
        <v>124</v>
      </c>
      <c r="V20" s="3" t="s">
        <v>125</v>
      </c>
      <c r="W20" s="3" t="s">
        <v>125</v>
      </c>
      <c r="X20" s="3" t="s">
        <v>188</v>
      </c>
      <c r="Y20" s="4">
        <v>45723</v>
      </c>
      <c r="Z20" s="4">
        <v>45744</v>
      </c>
      <c r="AA20" s="3">
        <v>13</v>
      </c>
      <c r="AB20" s="5">
        <v>1116.8800000000001</v>
      </c>
      <c r="AC20" s="3">
        <v>0</v>
      </c>
      <c r="AD20" s="4">
        <v>45749</v>
      </c>
      <c r="AE20" s="3"/>
      <c r="AF20" s="3">
        <v>13</v>
      </c>
      <c r="AG20" s="10" t="s">
        <v>127</v>
      </c>
      <c r="AH20" s="3" t="s">
        <v>128</v>
      </c>
      <c r="AI20" s="4">
        <v>45839</v>
      </c>
      <c r="AJ20" s="3" t="s">
        <v>783</v>
      </c>
    </row>
    <row r="21" spans="1:36" x14ac:dyDescent="0.25">
      <c r="A21" s="3">
        <v>2025</v>
      </c>
      <c r="B21" s="4">
        <v>45748</v>
      </c>
      <c r="C21" s="4">
        <v>45838</v>
      </c>
      <c r="D21" t="s">
        <v>91</v>
      </c>
      <c r="E21" s="3" t="s">
        <v>129</v>
      </c>
      <c r="F21" s="3" t="s">
        <v>130</v>
      </c>
      <c r="G21" s="3" t="s">
        <v>131</v>
      </c>
      <c r="H21" s="3" t="s">
        <v>189</v>
      </c>
      <c r="I21" s="3" t="s">
        <v>190</v>
      </c>
      <c r="J21" s="3" t="s">
        <v>191</v>
      </c>
      <c r="K21" s="3" t="s">
        <v>176</v>
      </c>
      <c r="L21" t="s">
        <v>102</v>
      </c>
      <c r="M21" t="s">
        <v>103</v>
      </c>
      <c r="N21" s="3" t="s">
        <v>192</v>
      </c>
      <c r="O21" t="s">
        <v>105</v>
      </c>
      <c r="P21" s="3">
        <v>0</v>
      </c>
      <c r="Q21" s="5">
        <v>1006</v>
      </c>
      <c r="R21" s="3" t="s">
        <v>124</v>
      </c>
      <c r="S21" s="3" t="s">
        <v>125</v>
      </c>
      <c r="T21" s="3" t="s">
        <v>193</v>
      </c>
      <c r="U21" s="3" t="s">
        <v>124</v>
      </c>
      <c r="V21" s="3" t="s">
        <v>125</v>
      </c>
      <c r="W21" s="3" t="s">
        <v>125</v>
      </c>
      <c r="X21" s="3" t="s">
        <v>192</v>
      </c>
      <c r="Y21" s="4">
        <v>45723</v>
      </c>
      <c r="Z21" s="4">
        <v>45747</v>
      </c>
      <c r="AA21" s="3">
        <v>14</v>
      </c>
      <c r="AB21" s="5">
        <v>1006</v>
      </c>
      <c r="AC21" s="3">
        <v>0</v>
      </c>
      <c r="AD21" s="4">
        <v>45749</v>
      </c>
      <c r="AE21" s="3"/>
      <c r="AF21" s="3">
        <v>14</v>
      </c>
      <c r="AG21" s="10" t="s">
        <v>127</v>
      </c>
      <c r="AH21" s="3" t="s">
        <v>128</v>
      </c>
      <c r="AI21" s="4">
        <v>45839</v>
      </c>
      <c r="AJ21" s="3" t="s">
        <v>783</v>
      </c>
    </row>
    <row r="22" spans="1:36" x14ac:dyDescent="0.25">
      <c r="A22" s="3">
        <v>2025</v>
      </c>
      <c r="B22" s="4">
        <v>45748</v>
      </c>
      <c r="C22" s="4">
        <v>45838</v>
      </c>
      <c r="D22" t="s">
        <v>91</v>
      </c>
      <c r="E22" s="3" t="s">
        <v>194</v>
      </c>
      <c r="F22" s="3" t="s">
        <v>195</v>
      </c>
      <c r="G22" s="3" t="s">
        <v>195</v>
      </c>
      <c r="H22" s="3" t="s">
        <v>128</v>
      </c>
      <c r="I22" s="3" t="s">
        <v>196</v>
      </c>
      <c r="J22" s="3" t="s">
        <v>197</v>
      </c>
      <c r="K22" s="3" t="s">
        <v>159</v>
      </c>
      <c r="L22" t="s">
        <v>101</v>
      </c>
      <c r="M22" t="s">
        <v>103</v>
      </c>
      <c r="N22" s="3" t="s">
        <v>198</v>
      </c>
      <c r="O22" t="s">
        <v>105</v>
      </c>
      <c r="P22" s="3">
        <v>0</v>
      </c>
      <c r="Q22" s="3">
        <v>660</v>
      </c>
      <c r="R22" s="3" t="s">
        <v>124</v>
      </c>
      <c r="S22" s="3" t="s">
        <v>125</v>
      </c>
      <c r="T22" s="3" t="s">
        <v>125</v>
      </c>
      <c r="U22" s="3" t="s">
        <v>124</v>
      </c>
      <c r="V22" s="3" t="s">
        <v>125</v>
      </c>
      <c r="W22" s="3" t="s">
        <v>199</v>
      </c>
      <c r="X22" s="3" t="s">
        <v>198</v>
      </c>
      <c r="Y22" s="4">
        <v>45730</v>
      </c>
      <c r="Z22" s="4">
        <v>45743</v>
      </c>
      <c r="AA22" s="3">
        <v>15</v>
      </c>
      <c r="AB22" s="3">
        <v>660</v>
      </c>
      <c r="AC22" s="3">
        <v>0</v>
      </c>
      <c r="AD22" s="4">
        <v>45743</v>
      </c>
      <c r="AE22" s="11" t="str">
        <f>HYPERLINK("https://ieeg-my.sharepoint.com/:b:/g/personal/transparencia_ieeg_org_mx/ESmVT2qg_DZHhlZykK_UyMUB8FHvw1Vdy97cfAM03Jee9A?e=z28Qq6")</f>
        <v>https://ieeg-my.sharepoint.com/:b:/g/personal/transparencia_ieeg_org_mx/ESmVT2qg_DZHhlZykK_UyMUB8FHvw1Vdy97cfAM03Jee9A?e=z28Qq6</v>
      </c>
      <c r="AF22" s="3">
        <v>15</v>
      </c>
      <c r="AG22" s="10" t="s">
        <v>127</v>
      </c>
      <c r="AH22" s="3" t="s">
        <v>128</v>
      </c>
      <c r="AI22" s="4">
        <v>45839</v>
      </c>
      <c r="AJ22" s="3" t="s">
        <v>785</v>
      </c>
    </row>
    <row r="23" spans="1:36" x14ac:dyDescent="0.25">
      <c r="A23" s="3">
        <v>2025</v>
      </c>
      <c r="B23" s="4">
        <v>45748</v>
      </c>
      <c r="C23" s="4">
        <v>45838</v>
      </c>
      <c r="D23" t="s">
        <v>91</v>
      </c>
      <c r="E23" s="3" t="s">
        <v>194</v>
      </c>
      <c r="F23" s="3" t="s">
        <v>200</v>
      </c>
      <c r="G23" s="3" t="s">
        <v>201</v>
      </c>
      <c r="H23" s="3" t="s">
        <v>202</v>
      </c>
      <c r="I23" s="3" t="s">
        <v>203</v>
      </c>
      <c r="J23" s="3" t="s">
        <v>204</v>
      </c>
      <c r="K23" s="3" t="s">
        <v>205</v>
      </c>
      <c r="L23" t="s">
        <v>102</v>
      </c>
      <c r="M23" t="s">
        <v>103</v>
      </c>
      <c r="N23" s="3" t="s">
        <v>206</v>
      </c>
      <c r="O23" t="s">
        <v>105</v>
      </c>
      <c r="P23" s="3">
        <v>0</v>
      </c>
      <c r="Q23" s="3">
        <v>165</v>
      </c>
      <c r="R23" s="3" t="s">
        <v>124</v>
      </c>
      <c r="S23" s="3" t="s">
        <v>125</v>
      </c>
      <c r="T23" s="3" t="s">
        <v>125</v>
      </c>
      <c r="U23" s="3" t="s">
        <v>124</v>
      </c>
      <c r="V23" s="3" t="s">
        <v>125</v>
      </c>
      <c r="W23" s="3" t="s">
        <v>146</v>
      </c>
      <c r="X23" s="3" t="s">
        <v>206</v>
      </c>
      <c r="Y23" s="4">
        <v>45743</v>
      </c>
      <c r="Z23" s="4">
        <v>45743</v>
      </c>
      <c r="AA23" s="3">
        <v>16</v>
      </c>
      <c r="AB23" s="3">
        <v>165</v>
      </c>
      <c r="AC23" s="3">
        <v>0</v>
      </c>
      <c r="AD23" s="4">
        <v>45744</v>
      </c>
      <c r="AE23" s="10" t="str">
        <f>HYPERLINK("https://ieeg-my.sharepoint.com/:b:/g/personal/transparencia_ieeg_org_mx/Eb-cBXglPXRCtuWTzRl99OkBegvmNNYleS7ZTpCYRHV3cw?e=cEDp2g")</f>
        <v>https://ieeg-my.sharepoint.com/:b:/g/personal/transparencia_ieeg_org_mx/Eb-cBXglPXRCtuWTzRl99OkBegvmNNYleS7ZTpCYRHV3cw?e=cEDp2g</v>
      </c>
      <c r="AF23" s="3">
        <v>16</v>
      </c>
      <c r="AG23" s="10" t="s">
        <v>127</v>
      </c>
      <c r="AH23" s="3" t="s">
        <v>128</v>
      </c>
      <c r="AI23" s="4">
        <v>45839</v>
      </c>
      <c r="AJ23" s="3" t="s">
        <v>783</v>
      </c>
    </row>
    <row r="24" spans="1:36" x14ac:dyDescent="0.25">
      <c r="A24" s="3">
        <v>2025</v>
      </c>
      <c r="B24" s="4">
        <v>45748</v>
      </c>
      <c r="C24" s="4">
        <v>45838</v>
      </c>
      <c r="D24" t="s">
        <v>91</v>
      </c>
      <c r="E24" s="3" t="s">
        <v>194</v>
      </c>
      <c r="F24" s="3" t="s">
        <v>207</v>
      </c>
      <c r="G24" s="3" t="s">
        <v>208</v>
      </c>
      <c r="H24" s="3" t="s">
        <v>202</v>
      </c>
      <c r="I24" s="3" t="s">
        <v>209</v>
      </c>
      <c r="J24" s="3" t="s">
        <v>182</v>
      </c>
      <c r="K24" s="3" t="s">
        <v>210</v>
      </c>
      <c r="L24" t="s">
        <v>101</v>
      </c>
      <c r="M24" t="s">
        <v>103</v>
      </c>
      <c r="N24" s="3" t="s">
        <v>211</v>
      </c>
      <c r="O24" t="s">
        <v>105</v>
      </c>
      <c r="P24" s="3">
        <v>0</v>
      </c>
      <c r="Q24" s="3">
        <v>330</v>
      </c>
      <c r="R24" s="3" t="s">
        <v>124</v>
      </c>
      <c r="S24" s="3" t="s">
        <v>125</v>
      </c>
      <c r="T24" s="3" t="s">
        <v>125</v>
      </c>
      <c r="U24" s="3" t="s">
        <v>124</v>
      </c>
      <c r="V24" s="3" t="s">
        <v>125</v>
      </c>
      <c r="W24" s="3" t="s">
        <v>146</v>
      </c>
      <c r="X24" s="3" t="s">
        <v>211</v>
      </c>
      <c r="Y24" s="4">
        <v>45740</v>
      </c>
      <c r="Z24" s="4">
        <v>45741</v>
      </c>
      <c r="AA24" s="3">
        <v>17</v>
      </c>
      <c r="AB24" s="3">
        <v>330</v>
      </c>
      <c r="AC24" s="3">
        <v>0</v>
      </c>
      <c r="AD24" s="4">
        <v>45743</v>
      </c>
      <c r="AE24" s="10" t="str">
        <f>HYPERLINK("https://ieeg-my.sharepoint.com/:b:/g/personal/transparencia_ieeg_org_mx/EW-r1iA9rs5DhxWTV7ymifEBDrifMUKvFHMYrigR69oZww?e=VSIvVY")</f>
        <v>https://ieeg-my.sharepoint.com/:b:/g/personal/transparencia_ieeg_org_mx/EW-r1iA9rs5DhxWTV7ymifEBDrifMUKvFHMYrigR69oZww?e=VSIvVY</v>
      </c>
      <c r="AF24" s="3">
        <v>17</v>
      </c>
      <c r="AG24" s="10" t="s">
        <v>127</v>
      </c>
      <c r="AH24" s="3" t="s">
        <v>128</v>
      </c>
      <c r="AI24" s="4">
        <v>45839</v>
      </c>
      <c r="AJ24" s="3" t="s">
        <v>783</v>
      </c>
    </row>
    <row r="25" spans="1:36" x14ac:dyDescent="0.25">
      <c r="A25" s="3">
        <v>2025</v>
      </c>
      <c r="B25" s="4">
        <v>45748</v>
      </c>
      <c r="C25" s="4">
        <v>45838</v>
      </c>
      <c r="D25" t="s">
        <v>91</v>
      </c>
      <c r="E25" s="3" t="s">
        <v>194</v>
      </c>
      <c r="F25" s="3" t="s">
        <v>212</v>
      </c>
      <c r="G25" s="3" t="s">
        <v>212</v>
      </c>
      <c r="H25" s="3" t="s">
        <v>213</v>
      </c>
      <c r="I25" s="3" t="s">
        <v>214</v>
      </c>
      <c r="J25" s="3" t="s">
        <v>215</v>
      </c>
      <c r="K25" s="3" t="s">
        <v>216</v>
      </c>
      <c r="L25" t="s">
        <v>102</v>
      </c>
      <c r="M25" t="s">
        <v>103</v>
      </c>
      <c r="N25" s="3" t="s">
        <v>217</v>
      </c>
      <c r="O25" t="s">
        <v>105</v>
      </c>
      <c r="P25" s="3">
        <v>0</v>
      </c>
      <c r="Q25" s="3">
        <v>165</v>
      </c>
      <c r="R25" s="3" t="s">
        <v>124</v>
      </c>
      <c r="S25" s="3" t="s">
        <v>125</v>
      </c>
      <c r="T25" s="3" t="s">
        <v>125</v>
      </c>
      <c r="U25" s="3" t="s">
        <v>124</v>
      </c>
      <c r="V25" s="3" t="s">
        <v>125</v>
      </c>
      <c r="W25" s="3" t="s">
        <v>218</v>
      </c>
      <c r="X25" s="3" t="s">
        <v>217</v>
      </c>
      <c r="Y25" s="4">
        <v>45729</v>
      </c>
      <c r="Z25" s="4">
        <v>45729</v>
      </c>
      <c r="AA25" s="3">
        <v>18</v>
      </c>
      <c r="AB25" s="3">
        <v>165</v>
      </c>
      <c r="AC25" s="3">
        <v>0</v>
      </c>
      <c r="AD25" s="4">
        <v>45740</v>
      </c>
      <c r="AE25" s="10" t="str">
        <f>HYPERLINK("https://ieeg-my.sharepoint.com/:b:/g/personal/transparencia_ieeg_org_mx/EZcGnNT41blIkyeVfAL2ZXsBmQGE6s5580Auoc43GUyNow?e=gbkirZ")</f>
        <v>https://ieeg-my.sharepoint.com/:b:/g/personal/transparencia_ieeg_org_mx/EZcGnNT41blIkyeVfAL2ZXsBmQGE6s5580Auoc43GUyNow?e=gbkirZ</v>
      </c>
      <c r="AF25" s="3">
        <v>18</v>
      </c>
      <c r="AG25" s="10" t="s">
        <v>127</v>
      </c>
      <c r="AH25" s="3" t="s">
        <v>128</v>
      </c>
      <c r="AI25" s="4">
        <v>45839</v>
      </c>
      <c r="AJ25" s="3" t="s">
        <v>783</v>
      </c>
    </row>
    <row r="26" spans="1:36" x14ac:dyDescent="0.25">
      <c r="A26" s="3">
        <v>2025</v>
      </c>
      <c r="B26" s="4">
        <v>45748</v>
      </c>
      <c r="C26" s="4">
        <v>45838</v>
      </c>
      <c r="D26" t="s">
        <v>91</v>
      </c>
      <c r="E26" s="3" t="s">
        <v>194</v>
      </c>
      <c r="F26" s="3" t="s">
        <v>195</v>
      </c>
      <c r="G26" s="3" t="s">
        <v>195</v>
      </c>
      <c r="H26" s="3" t="s">
        <v>128</v>
      </c>
      <c r="I26" s="3" t="s">
        <v>219</v>
      </c>
      <c r="J26" s="3" t="s">
        <v>220</v>
      </c>
      <c r="K26" s="3" t="s">
        <v>144</v>
      </c>
      <c r="L26" t="s">
        <v>101</v>
      </c>
      <c r="M26" t="s">
        <v>103</v>
      </c>
      <c r="N26" s="3" t="s">
        <v>221</v>
      </c>
      <c r="O26" t="s">
        <v>105</v>
      </c>
      <c r="P26" s="3">
        <v>0</v>
      </c>
      <c r="Q26" s="3">
        <v>660</v>
      </c>
      <c r="R26" s="3" t="s">
        <v>124</v>
      </c>
      <c r="S26" s="3" t="s">
        <v>125</v>
      </c>
      <c r="T26" s="3" t="s">
        <v>125</v>
      </c>
      <c r="U26" s="3" t="s">
        <v>124</v>
      </c>
      <c r="V26" s="3" t="s">
        <v>125</v>
      </c>
      <c r="W26" s="3" t="s">
        <v>222</v>
      </c>
      <c r="X26" s="3" t="s">
        <v>221</v>
      </c>
      <c r="Y26" s="4">
        <v>45734</v>
      </c>
      <c r="Z26" s="4">
        <v>45743</v>
      </c>
      <c r="AA26" s="3">
        <v>19</v>
      </c>
      <c r="AB26" s="3">
        <v>660</v>
      </c>
      <c r="AC26" s="3">
        <v>0</v>
      </c>
      <c r="AD26" s="4">
        <v>45744</v>
      </c>
      <c r="AE26" s="10" t="str">
        <f>HYPERLINK("https://ieeg-my.sharepoint.com/:b:/g/personal/transparencia_ieeg_org_mx/Eb3UecNEI4dPs_SJpuXwaOYBWbfUUw0AfBKt6g4okJJHgA?e=qUH39i")</f>
        <v>https://ieeg-my.sharepoint.com/:b:/g/personal/transparencia_ieeg_org_mx/Eb3UecNEI4dPs_SJpuXwaOYBWbfUUw0AfBKt6g4okJJHgA?e=qUH39i</v>
      </c>
      <c r="AF26" s="3">
        <v>19</v>
      </c>
      <c r="AG26" s="10" t="s">
        <v>127</v>
      </c>
      <c r="AH26" s="3" t="s">
        <v>128</v>
      </c>
      <c r="AI26" s="4">
        <v>45839</v>
      </c>
      <c r="AJ26" s="3" t="s">
        <v>783</v>
      </c>
    </row>
    <row r="27" spans="1:36" x14ac:dyDescent="0.25">
      <c r="A27" s="3">
        <v>2025</v>
      </c>
      <c r="B27" s="4">
        <v>45748</v>
      </c>
      <c r="C27" s="4">
        <v>45838</v>
      </c>
      <c r="D27" t="s">
        <v>91</v>
      </c>
      <c r="E27" s="3" t="s">
        <v>194</v>
      </c>
      <c r="F27" s="3" t="s">
        <v>195</v>
      </c>
      <c r="G27" s="3" t="s">
        <v>195</v>
      </c>
      <c r="H27" s="3" t="s">
        <v>128</v>
      </c>
      <c r="I27" s="3" t="s">
        <v>223</v>
      </c>
      <c r="J27" s="3" t="s">
        <v>224</v>
      </c>
      <c r="K27" s="3" t="s">
        <v>159</v>
      </c>
      <c r="L27" t="s">
        <v>101</v>
      </c>
      <c r="M27" t="s">
        <v>103</v>
      </c>
      <c r="N27" s="3" t="s">
        <v>225</v>
      </c>
      <c r="O27" t="s">
        <v>105</v>
      </c>
      <c r="P27" s="3">
        <v>0</v>
      </c>
      <c r="Q27" s="5">
        <v>1155</v>
      </c>
      <c r="R27" s="3" t="s">
        <v>124</v>
      </c>
      <c r="S27" s="3" t="s">
        <v>125</v>
      </c>
      <c r="T27" s="3" t="s">
        <v>125</v>
      </c>
      <c r="U27" s="3" t="s">
        <v>124</v>
      </c>
      <c r="V27" s="3" t="s">
        <v>125</v>
      </c>
      <c r="W27" s="3" t="s">
        <v>226</v>
      </c>
      <c r="X27" s="3" t="s">
        <v>225</v>
      </c>
      <c r="Y27" s="4">
        <v>45728</v>
      </c>
      <c r="Z27" s="4">
        <v>45742</v>
      </c>
      <c r="AA27" s="3">
        <v>20</v>
      </c>
      <c r="AB27" s="5">
        <v>1155</v>
      </c>
      <c r="AC27" s="3">
        <v>0</v>
      </c>
      <c r="AD27" s="4">
        <v>45742</v>
      </c>
      <c r="AE27" s="10" t="str">
        <f>HYPERLINK("https://ieeg-my.sharepoint.com/:b:/g/personal/transparencia_ieeg_org_mx/EZ_awdL6jllKnTZDTuKXTVsByncJNwyrUNUPTAv4IOt7RQ?e=HwVVu6")</f>
        <v>https://ieeg-my.sharepoint.com/:b:/g/personal/transparencia_ieeg_org_mx/EZ_awdL6jllKnTZDTuKXTVsByncJNwyrUNUPTAv4IOt7RQ?e=HwVVu6</v>
      </c>
      <c r="AF27" s="3">
        <v>20</v>
      </c>
      <c r="AG27" s="10" t="s">
        <v>127</v>
      </c>
      <c r="AH27" s="3" t="s">
        <v>128</v>
      </c>
      <c r="AI27" s="4">
        <v>45839</v>
      </c>
      <c r="AJ27" s="3" t="s">
        <v>783</v>
      </c>
    </row>
    <row r="28" spans="1:36" x14ac:dyDescent="0.25">
      <c r="A28" s="3">
        <v>2025</v>
      </c>
      <c r="B28" s="4">
        <v>45748</v>
      </c>
      <c r="C28" s="4">
        <v>45838</v>
      </c>
      <c r="D28" t="s">
        <v>91</v>
      </c>
      <c r="E28" s="3" t="s">
        <v>194</v>
      </c>
      <c r="F28" s="3" t="s">
        <v>195</v>
      </c>
      <c r="G28" s="3" t="s">
        <v>195</v>
      </c>
      <c r="H28" s="3" t="s">
        <v>128</v>
      </c>
      <c r="I28" s="3" t="s">
        <v>223</v>
      </c>
      <c r="J28" s="3" t="s">
        <v>224</v>
      </c>
      <c r="K28" s="3" t="s">
        <v>159</v>
      </c>
      <c r="L28" t="s">
        <v>101</v>
      </c>
      <c r="M28" t="s">
        <v>103</v>
      </c>
      <c r="N28" s="3" t="s">
        <v>225</v>
      </c>
      <c r="O28" t="s">
        <v>105</v>
      </c>
      <c r="P28" s="3">
        <v>0</v>
      </c>
      <c r="Q28" s="3">
        <v>52</v>
      </c>
      <c r="R28" s="3" t="s">
        <v>124</v>
      </c>
      <c r="S28" s="3" t="s">
        <v>125</v>
      </c>
      <c r="T28" s="3" t="s">
        <v>125</v>
      </c>
      <c r="U28" s="3" t="s">
        <v>124</v>
      </c>
      <c r="V28" s="3" t="s">
        <v>125</v>
      </c>
      <c r="W28" s="3" t="s">
        <v>226</v>
      </c>
      <c r="X28" s="3" t="s">
        <v>225</v>
      </c>
      <c r="Y28" s="4">
        <v>45728</v>
      </c>
      <c r="Z28" s="4">
        <v>45742</v>
      </c>
      <c r="AA28" s="3">
        <v>21</v>
      </c>
      <c r="AB28" s="3">
        <v>52</v>
      </c>
      <c r="AC28" s="3">
        <v>0</v>
      </c>
      <c r="AD28" s="4">
        <v>45742</v>
      </c>
      <c r="AE28" s="3"/>
      <c r="AF28" s="3">
        <v>21</v>
      </c>
      <c r="AG28" s="10" t="s">
        <v>127</v>
      </c>
      <c r="AH28" s="3" t="s">
        <v>128</v>
      </c>
      <c r="AI28" s="4">
        <v>45839</v>
      </c>
      <c r="AJ28" s="3" t="s">
        <v>783</v>
      </c>
    </row>
    <row r="29" spans="1:36" x14ac:dyDescent="0.25">
      <c r="A29" s="3">
        <v>2025</v>
      </c>
      <c r="B29" s="4">
        <v>45748</v>
      </c>
      <c r="C29" s="4">
        <v>45838</v>
      </c>
      <c r="D29" t="s">
        <v>91</v>
      </c>
      <c r="E29" s="3" t="s">
        <v>194</v>
      </c>
      <c r="F29" s="3" t="s">
        <v>227</v>
      </c>
      <c r="G29" s="3" t="s">
        <v>227</v>
      </c>
      <c r="H29" s="3" t="s">
        <v>128</v>
      </c>
      <c r="I29" s="3" t="s">
        <v>228</v>
      </c>
      <c r="J29" s="3" t="s">
        <v>229</v>
      </c>
      <c r="K29" s="3" t="s">
        <v>205</v>
      </c>
      <c r="L29" t="s">
        <v>102</v>
      </c>
      <c r="M29" t="s">
        <v>103</v>
      </c>
      <c r="N29" s="3" t="s">
        <v>230</v>
      </c>
      <c r="O29" t="s">
        <v>105</v>
      </c>
      <c r="P29" s="3">
        <v>1</v>
      </c>
      <c r="Q29" s="3">
        <v>660</v>
      </c>
      <c r="R29" s="3" t="s">
        <v>124</v>
      </c>
      <c r="S29" s="3" t="s">
        <v>125</v>
      </c>
      <c r="T29" s="3" t="s">
        <v>125</v>
      </c>
      <c r="U29" s="3" t="s">
        <v>124</v>
      </c>
      <c r="V29" s="3" t="s">
        <v>125</v>
      </c>
      <c r="W29" s="3" t="s">
        <v>146</v>
      </c>
      <c r="X29" s="3" t="s">
        <v>230</v>
      </c>
      <c r="Y29" s="4">
        <v>45735</v>
      </c>
      <c r="Z29" s="4">
        <v>45743</v>
      </c>
      <c r="AA29" s="3">
        <v>22</v>
      </c>
      <c r="AB29" s="3">
        <v>660</v>
      </c>
      <c r="AC29" s="3">
        <v>0</v>
      </c>
      <c r="AD29" s="4">
        <v>45743</v>
      </c>
      <c r="AE29" s="10" t="str">
        <f>HYPERLINK("https://ieeg-my.sharepoint.com/:b:/g/personal/transparencia_ieeg_org_mx/ESzSGu-HHVRNjkwqMP8JRjgBU42KtXUp7ytrtfVh6g4o8A?e=h7jGpG")</f>
        <v>https://ieeg-my.sharepoint.com/:b:/g/personal/transparencia_ieeg_org_mx/ESzSGu-HHVRNjkwqMP8JRjgBU42KtXUp7ytrtfVh6g4o8A?e=h7jGpG</v>
      </c>
      <c r="AF29" s="3">
        <v>22</v>
      </c>
      <c r="AG29" s="10" t="s">
        <v>127</v>
      </c>
      <c r="AH29" s="3" t="s">
        <v>128</v>
      </c>
      <c r="AI29" s="4">
        <v>45839</v>
      </c>
      <c r="AJ29" s="3" t="s">
        <v>783</v>
      </c>
    </row>
    <row r="30" spans="1:36" x14ac:dyDescent="0.25">
      <c r="A30" s="3">
        <v>2025</v>
      </c>
      <c r="B30" s="4">
        <v>45748</v>
      </c>
      <c r="C30" s="4">
        <v>45838</v>
      </c>
      <c r="D30" t="s">
        <v>91</v>
      </c>
      <c r="E30" s="3" t="s">
        <v>194</v>
      </c>
      <c r="F30" s="3" t="s">
        <v>195</v>
      </c>
      <c r="G30" s="3" t="s">
        <v>195</v>
      </c>
      <c r="H30" s="3" t="s">
        <v>128</v>
      </c>
      <c r="I30" s="3" t="s">
        <v>231</v>
      </c>
      <c r="J30" s="3" t="s">
        <v>232</v>
      </c>
      <c r="K30" s="3" t="s">
        <v>233</v>
      </c>
      <c r="L30" t="s">
        <v>101</v>
      </c>
      <c r="M30" t="s">
        <v>103</v>
      </c>
      <c r="N30" s="3" t="s">
        <v>234</v>
      </c>
      <c r="O30" t="s">
        <v>105</v>
      </c>
      <c r="P30" s="3">
        <v>0</v>
      </c>
      <c r="Q30" s="3">
        <v>660</v>
      </c>
      <c r="R30" s="3" t="s">
        <v>124</v>
      </c>
      <c r="S30" s="3" t="s">
        <v>125</v>
      </c>
      <c r="T30" s="3" t="s">
        <v>125</v>
      </c>
      <c r="U30" s="3" t="s">
        <v>124</v>
      </c>
      <c r="V30" s="3" t="s">
        <v>125</v>
      </c>
      <c r="W30" s="3" t="s">
        <v>235</v>
      </c>
      <c r="X30" s="3" t="s">
        <v>234</v>
      </c>
      <c r="Y30" s="4">
        <v>45737</v>
      </c>
      <c r="Z30" s="4">
        <v>45742</v>
      </c>
      <c r="AA30" s="3">
        <v>23</v>
      </c>
      <c r="AB30" s="3">
        <v>660</v>
      </c>
      <c r="AC30" s="3">
        <v>0</v>
      </c>
      <c r="AD30" s="4">
        <v>45743</v>
      </c>
      <c r="AE30" s="10" t="str">
        <f>HYPERLINK("https://ieeg-my.sharepoint.com/:b:/g/personal/transparencia_ieeg_org_mx/EdrFamvawZ1IqXmP-XEw7e4BmBD-PsVtzz6vQvPvfFCDVQ?e=EYfWmw")</f>
        <v>https://ieeg-my.sharepoint.com/:b:/g/personal/transparencia_ieeg_org_mx/EdrFamvawZ1IqXmP-XEw7e4BmBD-PsVtzz6vQvPvfFCDVQ?e=EYfWmw</v>
      </c>
      <c r="AF30" s="3">
        <v>23</v>
      </c>
      <c r="AG30" s="10" t="s">
        <v>127</v>
      </c>
      <c r="AH30" s="3" t="s">
        <v>128</v>
      </c>
      <c r="AI30" s="4">
        <v>45839</v>
      </c>
      <c r="AJ30" s="3" t="s">
        <v>783</v>
      </c>
    </row>
    <row r="31" spans="1:36" x14ac:dyDescent="0.25">
      <c r="A31" s="3">
        <v>2025</v>
      </c>
      <c r="B31" s="4">
        <v>45748</v>
      </c>
      <c r="C31" s="4">
        <v>45838</v>
      </c>
      <c r="D31" t="s">
        <v>91</v>
      </c>
      <c r="E31" s="3" t="s">
        <v>194</v>
      </c>
      <c r="F31" s="3" t="s">
        <v>236</v>
      </c>
      <c r="G31" s="3" t="s">
        <v>237</v>
      </c>
      <c r="H31" s="3" t="s">
        <v>128</v>
      </c>
      <c r="I31" s="3" t="s">
        <v>238</v>
      </c>
      <c r="J31" s="3" t="s">
        <v>239</v>
      </c>
      <c r="K31" s="3" t="s">
        <v>240</v>
      </c>
      <c r="L31" t="s">
        <v>101</v>
      </c>
      <c r="M31" t="s">
        <v>103</v>
      </c>
      <c r="N31" s="3" t="s">
        <v>241</v>
      </c>
      <c r="O31" t="s">
        <v>105</v>
      </c>
      <c r="P31" s="3">
        <v>1</v>
      </c>
      <c r="Q31" s="3">
        <v>495</v>
      </c>
      <c r="R31" s="3" t="s">
        <v>124</v>
      </c>
      <c r="S31" s="3" t="s">
        <v>125</v>
      </c>
      <c r="T31" s="3" t="s">
        <v>125</v>
      </c>
      <c r="U31" s="3" t="s">
        <v>124</v>
      </c>
      <c r="V31" s="3" t="s">
        <v>125</v>
      </c>
      <c r="W31" s="3" t="s">
        <v>242</v>
      </c>
      <c r="X31" s="3" t="s">
        <v>241</v>
      </c>
      <c r="Y31" s="4">
        <v>45720</v>
      </c>
      <c r="Z31" s="4">
        <v>45727</v>
      </c>
      <c r="AA31" s="3">
        <v>24</v>
      </c>
      <c r="AB31" s="3">
        <v>495</v>
      </c>
      <c r="AC31" s="3">
        <v>0</v>
      </c>
      <c r="AD31" s="4">
        <v>45735</v>
      </c>
      <c r="AE31" s="10" t="str">
        <f>HYPERLINK("https://ieeg-my.sharepoint.com/:b:/g/personal/transparencia_ieeg_org_mx/EVsq74MeFeBAo0cAcvN1PskB7rxcFMMkZ7Ri4X7IyYHgWg?e=TWDfPs")</f>
        <v>https://ieeg-my.sharepoint.com/:b:/g/personal/transparencia_ieeg_org_mx/EVsq74MeFeBAo0cAcvN1PskB7rxcFMMkZ7Ri4X7IyYHgWg?e=TWDfPs</v>
      </c>
      <c r="AF31" s="3">
        <v>24</v>
      </c>
      <c r="AG31" s="10" t="s">
        <v>127</v>
      </c>
      <c r="AH31" s="3" t="s">
        <v>128</v>
      </c>
      <c r="AI31" s="4">
        <v>45839</v>
      </c>
      <c r="AJ31" s="3" t="s">
        <v>783</v>
      </c>
    </row>
    <row r="32" spans="1:36" x14ac:dyDescent="0.25">
      <c r="A32" s="3">
        <v>2025</v>
      </c>
      <c r="B32" s="4">
        <v>45748</v>
      </c>
      <c r="C32" s="4">
        <v>45838</v>
      </c>
      <c r="D32" t="s">
        <v>91</v>
      </c>
      <c r="E32" s="3" t="s">
        <v>194</v>
      </c>
      <c r="F32" s="3" t="s">
        <v>243</v>
      </c>
      <c r="G32" s="3" t="s">
        <v>237</v>
      </c>
      <c r="H32" s="3" t="s">
        <v>128</v>
      </c>
      <c r="I32" s="3" t="s">
        <v>244</v>
      </c>
      <c r="J32" s="3" t="s">
        <v>245</v>
      </c>
      <c r="K32" s="3" t="s">
        <v>246</v>
      </c>
      <c r="L32" t="s">
        <v>102</v>
      </c>
      <c r="M32" t="s">
        <v>103</v>
      </c>
      <c r="N32" s="3" t="s">
        <v>247</v>
      </c>
      <c r="O32" t="s">
        <v>105</v>
      </c>
      <c r="P32" s="3">
        <v>0</v>
      </c>
      <c r="Q32" s="3">
        <v>165</v>
      </c>
      <c r="R32" s="3" t="s">
        <v>124</v>
      </c>
      <c r="S32" s="3" t="s">
        <v>125</v>
      </c>
      <c r="T32" s="3" t="s">
        <v>125</v>
      </c>
      <c r="U32" s="3" t="s">
        <v>124</v>
      </c>
      <c r="V32" s="3" t="s">
        <v>125</v>
      </c>
      <c r="W32" s="3" t="s">
        <v>248</v>
      </c>
      <c r="X32" s="3" t="s">
        <v>247</v>
      </c>
      <c r="Y32" s="4">
        <v>45730</v>
      </c>
      <c r="Z32" s="4">
        <v>45730</v>
      </c>
      <c r="AA32" s="3">
        <v>25</v>
      </c>
      <c r="AB32" s="3">
        <v>165</v>
      </c>
      <c r="AC32" s="3">
        <v>0</v>
      </c>
      <c r="AD32" s="4">
        <v>45730</v>
      </c>
      <c r="AE32" s="10" t="str">
        <f>HYPERLINK("https://ieeg-my.sharepoint.com/:b:/g/personal/transparencia_ieeg_org_mx/EXaDrcsYfN5Jj-sTJDlkILUBJYPBE57i_GssEP5e3tZj5Q?e=z1CcBJ")</f>
        <v>https://ieeg-my.sharepoint.com/:b:/g/personal/transparencia_ieeg_org_mx/EXaDrcsYfN5Jj-sTJDlkILUBJYPBE57i_GssEP5e3tZj5Q?e=z1CcBJ</v>
      </c>
      <c r="AF32" s="3">
        <v>25</v>
      </c>
      <c r="AG32" s="10" t="s">
        <v>127</v>
      </c>
      <c r="AH32" s="3" t="s">
        <v>128</v>
      </c>
      <c r="AI32" s="4">
        <v>45839</v>
      </c>
      <c r="AJ32" s="3" t="s">
        <v>783</v>
      </c>
    </row>
    <row r="33" spans="1:36" x14ac:dyDescent="0.25">
      <c r="A33" s="3">
        <v>2025</v>
      </c>
      <c r="B33" s="4">
        <v>45748</v>
      </c>
      <c r="C33" s="4">
        <v>45838</v>
      </c>
      <c r="D33" t="s">
        <v>91</v>
      </c>
      <c r="E33" s="3" t="s">
        <v>194</v>
      </c>
      <c r="F33" s="3" t="s">
        <v>195</v>
      </c>
      <c r="G33" s="3" t="s">
        <v>195</v>
      </c>
      <c r="H33" s="3" t="s">
        <v>128</v>
      </c>
      <c r="I33" s="3" t="s">
        <v>249</v>
      </c>
      <c r="J33" s="3" t="s">
        <v>250</v>
      </c>
      <c r="K33" s="3" t="s">
        <v>176</v>
      </c>
      <c r="L33" t="s">
        <v>101</v>
      </c>
      <c r="M33" t="s">
        <v>103</v>
      </c>
      <c r="N33" s="3" t="s">
        <v>251</v>
      </c>
      <c r="O33" t="s">
        <v>105</v>
      </c>
      <c r="P33" s="3">
        <v>0</v>
      </c>
      <c r="Q33" s="3">
        <v>660</v>
      </c>
      <c r="R33" s="3" t="s">
        <v>124</v>
      </c>
      <c r="S33" s="3" t="s">
        <v>125</v>
      </c>
      <c r="T33" s="3" t="s">
        <v>125</v>
      </c>
      <c r="U33" s="3" t="s">
        <v>124</v>
      </c>
      <c r="V33" s="3" t="s">
        <v>125</v>
      </c>
      <c r="W33" s="3" t="s">
        <v>146</v>
      </c>
      <c r="X33" s="3" t="s">
        <v>251</v>
      </c>
      <c r="Y33" s="4">
        <v>45740</v>
      </c>
      <c r="Z33" s="4">
        <v>45741</v>
      </c>
      <c r="AA33" s="3">
        <v>26</v>
      </c>
      <c r="AB33" s="3">
        <v>660</v>
      </c>
      <c r="AC33" s="3">
        <v>0</v>
      </c>
      <c r="AD33" s="4">
        <v>45743</v>
      </c>
      <c r="AE33" s="10" t="str">
        <f>HYPERLINK("https://ieeg-my.sharepoint.com/:b:/g/personal/transparencia_ieeg_org_mx/EQNLjeNicIVNsGSuvzUKCQsBpIaogGSQo73iLehQGzCJAQ?e=AJKIfo")</f>
        <v>https://ieeg-my.sharepoint.com/:b:/g/personal/transparencia_ieeg_org_mx/EQNLjeNicIVNsGSuvzUKCQsBpIaogGSQo73iLehQGzCJAQ?e=AJKIfo</v>
      </c>
      <c r="AF33" s="3">
        <v>26</v>
      </c>
      <c r="AG33" s="10" t="s">
        <v>127</v>
      </c>
      <c r="AH33" s="3" t="s">
        <v>128</v>
      </c>
      <c r="AI33" s="4">
        <v>45839</v>
      </c>
      <c r="AJ33" s="3" t="s">
        <v>783</v>
      </c>
    </row>
    <row r="34" spans="1:36" x14ac:dyDescent="0.25">
      <c r="A34" s="3">
        <v>2025</v>
      </c>
      <c r="B34" s="4">
        <v>45748</v>
      </c>
      <c r="C34" s="4">
        <v>45838</v>
      </c>
      <c r="D34" t="s">
        <v>91</v>
      </c>
      <c r="E34" s="3" t="s">
        <v>129</v>
      </c>
      <c r="F34" s="3" t="s">
        <v>252</v>
      </c>
      <c r="G34" s="3" t="s">
        <v>253</v>
      </c>
      <c r="H34" s="3" t="s">
        <v>202</v>
      </c>
      <c r="I34" s="3" t="s">
        <v>254</v>
      </c>
      <c r="J34" s="3" t="s">
        <v>255</v>
      </c>
      <c r="K34" s="3" t="s">
        <v>256</v>
      </c>
      <c r="L34" t="s">
        <v>101</v>
      </c>
      <c r="M34" t="s">
        <v>103</v>
      </c>
      <c r="N34" s="3" t="s">
        <v>257</v>
      </c>
      <c r="O34" t="s">
        <v>105</v>
      </c>
      <c r="P34" s="3">
        <v>0</v>
      </c>
      <c r="Q34" s="3">
        <v>185</v>
      </c>
      <c r="R34" s="3" t="s">
        <v>124</v>
      </c>
      <c r="S34" s="3" t="s">
        <v>125</v>
      </c>
      <c r="T34" s="3" t="s">
        <v>125</v>
      </c>
      <c r="U34" s="3" t="s">
        <v>124</v>
      </c>
      <c r="V34" s="3" t="s">
        <v>125</v>
      </c>
      <c r="W34" s="3" t="s">
        <v>193</v>
      </c>
      <c r="X34" s="3" t="s">
        <v>257</v>
      </c>
      <c r="Y34" s="4">
        <v>45726</v>
      </c>
      <c r="Z34" s="4">
        <v>45726</v>
      </c>
      <c r="AA34" s="3">
        <v>27</v>
      </c>
      <c r="AB34" s="3">
        <v>185</v>
      </c>
      <c r="AC34" s="3">
        <v>0</v>
      </c>
      <c r="AD34" s="4">
        <v>45728</v>
      </c>
      <c r="AE34" s="3"/>
      <c r="AF34" s="3">
        <v>27</v>
      </c>
      <c r="AG34" s="10" t="s">
        <v>127</v>
      </c>
      <c r="AH34" s="3" t="s">
        <v>128</v>
      </c>
      <c r="AI34" s="4">
        <v>45839</v>
      </c>
      <c r="AJ34" s="3" t="s">
        <v>783</v>
      </c>
    </row>
    <row r="35" spans="1:36" x14ac:dyDescent="0.25">
      <c r="A35" s="3">
        <v>2025</v>
      </c>
      <c r="B35" s="4">
        <v>45748</v>
      </c>
      <c r="C35" s="4">
        <v>45838</v>
      </c>
      <c r="D35" t="s">
        <v>91</v>
      </c>
      <c r="E35" s="3" t="s">
        <v>194</v>
      </c>
      <c r="F35" s="3" t="s">
        <v>212</v>
      </c>
      <c r="G35" s="3" t="s">
        <v>212</v>
      </c>
      <c r="H35" s="3" t="s">
        <v>213</v>
      </c>
      <c r="I35" s="3" t="s">
        <v>214</v>
      </c>
      <c r="J35" s="3" t="s">
        <v>215</v>
      </c>
      <c r="K35" s="3" t="s">
        <v>216</v>
      </c>
      <c r="L35" t="s">
        <v>102</v>
      </c>
      <c r="M35" t="s">
        <v>103</v>
      </c>
      <c r="N35" s="3" t="s">
        <v>217</v>
      </c>
      <c r="O35" t="s">
        <v>105</v>
      </c>
      <c r="P35" s="3">
        <v>0</v>
      </c>
      <c r="Q35" s="3">
        <v>80</v>
      </c>
      <c r="R35" s="3" t="s">
        <v>124</v>
      </c>
      <c r="S35" s="3" t="s">
        <v>125</v>
      </c>
      <c r="T35" s="3" t="s">
        <v>125</v>
      </c>
      <c r="U35" s="3" t="s">
        <v>124</v>
      </c>
      <c r="V35" s="3" t="s">
        <v>125</v>
      </c>
      <c r="W35" s="3" t="s">
        <v>218</v>
      </c>
      <c r="X35" s="3" t="s">
        <v>217</v>
      </c>
      <c r="Y35" s="4">
        <v>45729</v>
      </c>
      <c r="Z35" s="4">
        <v>45729</v>
      </c>
      <c r="AA35" s="3">
        <v>28</v>
      </c>
      <c r="AB35" s="3">
        <v>80</v>
      </c>
      <c r="AC35" s="3">
        <v>0</v>
      </c>
      <c r="AD35" s="4">
        <v>45740</v>
      </c>
      <c r="AE35" s="3"/>
      <c r="AF35" s="3">
        <v>28</v>
      </c>
      <c r="AG35" s="10" t="s">
        <v>127</v>
      </c>
      <c r="AH35" s="3" t="s">
        <v>128</v>
      </c>
      <c r="AI35" s="4">
        <v>45839</v>
      </c>
      <c r="AJ35" s="3" t="s">
        <v>783</v>
      </c>
    </row>
    <row r="36" spans="1:36" x14ac:dyDescent="0.25">
      <c r="A36" s="3">
        <v>2025</v>
      </c>
      <c r="B36" s="4">
        <v>45748</v>
      </c>
      <c r="C36" s="4">
        <v>45838</v>
      </c>
      <c r="D36" t="s">
        <v>91</v>
      </c>
      <c r="E36" s="3" t="s">
        <v>116</v>
      </c>
      <c r="F36" s="3" t="s">
        <v>117</v>
      </c>
      <c r="G36" s="3" t="s">
        <v>118</v>
      </c>
      <c r="H36" s="3" t="s">
        <v>258</v>
      </c>
      <c r="I36" s="3" t="s">
        <v>259</v>
      </c>
      <c r="J36" s="3" t="s">
        <v>260</v>
      </c>
      <c r="K36" s="3" t="s">
        <v>261</v>
      </c>
      <c r="L36" t="s">
        <v>101</v>
      </c>
      <c r="M36" t="s">
        <v>103</v>
      </c>
      <c r="N36" s="3" t="s">
        <v>262</v>
      </c>
      <c r="O36" t="s">
        <v>105</v>
      </c>
      <c r="P36" s="3">
        <v>0</v>
      </c>
      <c r="Q36" s="3">
        <v>288.99</v>
      </c>
      <c r="R36" s="3" t="s">
        <v>124</v>
      </c>
      <c r="S36" s="3" t="s">
        <v>125</v>
      </c>
      <c r="T36" s="3" t="s">
        <v>263</v>
      </c>
      <c r="U36" s="3" t="s">
        <v>124</v>
      </c>
      <c r="V36" s="3" t="s">
        <v>125</v>
      </c>
      <c r="W36" s="3" t="s">
        <v>125</v>
      </c>
      <c r="X36" s="3" t="s">
        <v>262</v>
      </c>
      <c r="Y36" s="4">
        <v>45719</v>
      </c>
      <c r="Z36" s="4">
        <v>45719</v>
      </c>
      <c r="AA36" s="3">
        <v>29</v>
      </c>
      <c r="AB36" s="3">
        <v>288.99</v>
      </c>
      <c r="AC36" s="3">
        <v>0</v>
      </c>
      <c r="AD36" s="4">
        <v>45749</v>
      </c>
      <c r="AE36" s="10" t="str">
        <f>HYPERLINK("https://ieeg-my.sharepoint.com/:b:/g/personal/transparencia_ieeg_org_mx/Ea5hdf70ZadGr5iug_PkZi0BgKVhamgm__10h2ofVRqXWw?e=QXdZHW")</f>
        <v>https://ieeg-my.sharepoint.com/:b:/g/personal/transparencia_ieeg_org_mx/Ea5hdf70ZadGr5iug_PkZi0BgKVhamgm__10h2ofVRqXWw?e=QXdZHW</v>
      </c>
      <c r="AF36" s="3">
        <v>29</v>
      </c>
      <c r="AG36" s="10" t="s">
        <v>127</v>
      </c>
      <c r="AH36" s="3" t="s">
        <v>128</v>
      </c>
      <c r="AI36" s="4">
        <v>45839</v>
      </c>
      <c r="AJ36" s="3" t="s">
        <v>783</v>
      </c>
    </row>
    <row r="37" spans="1:36" x14ac:dyDescent="0.25">
      <c r="A37" s="3">
        <v>2025</v>
      </c>
      <c r="B37" s="4">
        <v>45748</v>
      </c>
      <c r="C37" s="4">
        <v>45838</v>
      </c>
      <c r="D37" t="s">
        <v>91</v>
      </c>
      <c r="E37" s="3" t="s">
        <v>116</v>
      </c>
      <c r="F37" s="3" t="s">
        <v>117</v>
      </c>
      <c r="G37" s="3" t="s">
        <v>118</v>
      </c>
      <c r="H37" s="3" t="s">
        <v>258</v>
      </c>
      <c r="I37" s="3" t="s">
        <v>259</v>
      </c>
      <c r="J37" s="3" t="s">
        <v>260</v>
      </c>
      <c r="K37" s="3" t="s">
        <v>261</v>
      </c>
      <c r="L37" t="s">
        <v>101</v>
      </c>
      <c r="M37" t="s">
        <v>103</v>
      </c>
      <c r="N37" s="3" t="s">
        <v>264</v>
      </c>
      <c r="O37" t="s">
        <v>105</v>
      </c>
      <c r="P37" s="3">
        <v>0</v>
      </c>
      <c r="Q37" s="3">
        <v>261</v>
      </c>
      <c r="R37" s="3" t="s">
        <v>124</v>
      </c>
      <c r="S37" s="3" t="s">
        <v>125</v>
      </c>
      <c r="T37" s="3" t="s">
        <v>263</v>
      </c>
      <c r="U37" s="3" t="s">
        <v>124</v>
      </c>
      <c r="V37" s="3" t="s">
        <v>125</v>
      </c>
      <c r="W37" s="3" t="s">
        <v>125</v>
      </c>
      <c r="X37" s="3" t="s">
        <v>264</v>
      </c>
      <c r="Y37" s="4">
        <v>45737</v>
      </c>
      <c r="Z37" s="4">
        <v>45742</v>
      </c>
      <c r="AA37" s="3">
        <v>30</v>
      </c>
      <c r="AB37" s="3">
        <v>261</v>
      </c>
      <c r="AC37" s="3">
        <v>0</v>
      </c>
      <c r="AD37" s="4">
        <v>45749</v>
      </c>
      <c r="AE37" s="3"/>
      <c r="AF37" s="3">
        <v>30</v>
      </c>
      <c r="AG37" s="10" t="s">
        <v>127</v>
      </c>
      <c r="AH37" s="3" t="s">
        <v>128</v>
      </c>
      <c r="AI37" s="4">
        <v>45839</v>
      </c>
      <c r="AJ37" s="3" t="s">
        <v>783</v>
      </c>
    </row>
    <row r="38" spans="1:36" x14ac:dyDescent="0.25">
      <c r="A38" s="3">
        <v>2025</v>
      </c>
      <c r="B38" s="4">
        <v>45748</v>
      </c>
      <c r="C38" s="4">
        <v>45838</v>
      </c>
      <c r="D38" t="s">
        <v>91</v>
      </c>
      <c r="E38" s="3" t="s">
        <v>194</v>
      </c>
      <c r="F38" s="3" t="s">
        <v>195</v>
      </c>
      <c r="G38" s="3" t="s">
        <v>195</v>
      </c>
      <c r="H38" s="3" t="s">
        <v>141</v>
      </c>
      <c r="I38" s="3" t="s">
        <v>265</v>
      </c>
      <c r="J38" s="3" t="s">
        <v>266</v>
      </c>
      <c r="K38" s="3" t="s">
        <v>267</v>
      </c>
      <c r="L38" t="s">
        <v>101</v>
      </c>
      <c r="M38" t="s">
        <v>103</v>
      </c>
      <c r="N38" s="3" t="s">
        <v>268</v>
      </c>
      <c r="O38" t="s">
        <v>105</v>
      </c>
      <c r="P38" s="3">
        <v>0</v>
      </c>
      <c r="Q38" s="3">
        <v>165</v>
      </c>
      <c r="R38" s="3" t="s">
        <v>124</v>
      </c>
      <c r="S38" s="3" t="s">
        <v>125</v>
      </c>
      <c r="T38" s="3" t="s">
        <v>125</v>
      </c>
      <c r="U38" s="3" t="s">
        <v>124</v>
      </c>
      <c r="V38" s="3" t="s">
        <v>125</v>
      </c>
      <c r="W38" s="3" t="s">
        <v>163</v>
      </c>
      <c r="X38" s="3" t="s">
        <v>268</v>
      </c>
      <c r="Y38" s="4">
        <v>45747</v>
      </c>
      <c r="Z38" s="4">
        <v>45747</v>
      </c>
      <c r="AA38" s="3">
        <v>31</v>
      </c>
      <c r="AB38" s="3">
        <v>165</v>
      </c>
      <c r="AC38" s="3">
        <v>0</v>
      </c>
      <c r="AD38" s="4">
        <v>45750</v>
      </c>
      <c r="AE38" s="10" t="str">
        <f>HYPERLINK("https://ieeg-my.sharepoint.com/:b:/g/personal/transparencia_ieeg_org_mx/ESs5Jm4eTgROuKHiampVmL8B9zSM_6SDyBSnWxCfDexWCQ?e=NDPRfg")</f>
        <v>https://ieeg-my.sharepoint.com/:b:/g/personal/transparencia_ieeg_org_mx/ESs5Jm4eTgROuKHiampVmL8B9zSM_6SDyBSnWxCfDexWCQ?e=NDPRfg</v>
      </c>
      <c r="AF38" s="3">
        <v>31</v>
      </c>
      <c r="AG38" s="10" t="s">
        <v>127</v>
      </c>
      <c r="AH38" s="3" t="s">
        <v>128</v>
      </c>
      <c r="AI38" s="4">
        <v>45839</v>
      </c>
      <c r="AJ38" s="3" t="s">
        <v>783</v>
      </c>
    </row>
    <row r="39" spans="1:36" x14ac:dyDescent="0.25">
      <c r="A39" s="3">
        <v>2025</v>
      </c>
      <c r="B39" s="4">
        <v>45748</v>
      </c>
      <c r="C39" s="4">
        <v>45838</v>
      </c>
      <c r="D39" t="s">
        <v>91</v>
      </c>
      <c r="E39" s="3" t="s">
        <v>194</v>
      </c>
      <c r="F39" s="3" t="s">
        <v>195</v>
      </c>
      <c r="G39" s="3" t="s">
        <v>195</v>
      </c>
      <c r="H39" s="3" t="s">
        <v>141</v>
      </c>
      <c r="I39" s="3" t="s">
        <v>265</v>
      </c>
      <c r="J39" s="3" t="s">
        <v>266</v>
      </c>
      <c r="K39" s="3" t="s">
        <v>267</v>
      </c>
      <c r="L39" t="s">
        <v>101</v>
      </c>
      <c r="M39" t="s">
        <v>103</v>
      </c>
      <c r="N39" s="3" t="s">
        <v>269</v>
      </c>
      <c r="O39" t="s">
        <v>105</v>
      </c>
      <c r="P39" s="3">
        <v>0</v>
      </c>
      <c r="Q39" s="3">
        <v>330</v>
      </c>
      <c r="R39" s="3" t="s">
        <v>124</v>
      </c>
      <c r="S39" s="3" t="s">
        <v>125</v>
      </c>
      <c r="T39" s="3" t="s">
        <v>125</v>
      </c>
      <c r="U39" s="3" t="s">
        <v>124</v>
      </c>
      <c r="V39" s="3" t="s">
        <v>125</v>
      </c>
      <c r="W39" s="3" t="s">
        <v>146</v>
      </c>
      <c r="X39" s="3" t="s">
        <v>269</v>
      </c>
      <c r="Y39" s="4">
        <v>45742</v>
      </c>
      <c r="Z39" s="4">
        <v>45744</v>
      </c>
      <c r="AA39" s="3">
        <v>32</v>
      </c>
      <c r="AB39" s="3">
        <v>330</v>
      </c>
      <c r="AC39" s="3">
        <v>0</v>
      </c>
      <c r="AD39" s="4">
        <v>45750</v>
      </c>
      <c r="AE39" s="11" t="str">
        <f>HYPERLINK("https://ieeg-my.sharepoint.com/:b:/g/personal/transparencia_ieeg_org_mx/EbMB-7d6RNRGm-R3VvHKIjIBuN4Ld7K4k3WFy_6490ppuw?e=HfIDTm")</f>
        <v>https://ieeg-my.sharepoint.com/:b:/g/personal/transparencia_ieeg_org_mx/EbMB-7d6RNRGm-R3VvHKIjIBuN4Ld7K4k3WFy_6490ppuw?e=HfIDTm</v>
      </c>
      <c r="AF39" s="3">
        <v>32</v>
      </c>
      <c r="AG39" s="10" t="s">
        <v>127</v>
      </c>
      <c r="AH39" s="3" t="s">
        <v>128</v>
      </c>
      <c r="AI39" s="4">
        <v>45839</v>
      </c>
      <c r="AJ39" s="3" t="s">
        <v>783</v>
      </c>
    </row>
    <row r="40" spans="1:36" x14ac:dyDescent="0.25">
      <c r="A40" s="3">
        <v>2025</v>
      </c>
      <c r="B40" s="4">
        <v>45748</v>
      </c>
      <c r="C40" s="4">
        <v>45838</v>
      </c>
      <c r="D40" t="s">
        <v>91</v>
      </c>
      <c r="E40" s="3" t="s">
        <v>194</v>
      </c>
      <c r="F40" s="3" t="s">
        <v>270</v>
      </c>
      <c r="G40" s="3" t="s">
        <v>237</v>
      </c>
      <c r="H40" s="3" t="s">
        <v>128</v>
      </c>
      <c r="I40" s="3" t="s">
        <v>271</v>
      </c>
      <c r="J40" s="3" t="s">
        <v>272</v>
      </c>
      <c r="K40" s="3"/>
      <c r="L40" t="s">
        <v>101</v>
      </c>
      <c r="M40" t="s">
        <v>103</v>
      </c>
      <c r="N40" s="3" t="s">
        <v>273</v>
      </c>
      <c r="O40" t="s">
        <v>105</v>
      </c>
      <c r="P40" s="3">
        <v>0</v>
      </c>
      <c r="Q40" s="3">
        <v>165</v>
      </c>
      <c r="R40" s="3" t="s">
        <v>124</v>
      </c>
      <c r="S40" s="3" t="s">
        <v>125</v>
      </c>
      <c r="T40" s="3" t="s">
        <v>125</v>
      </c>
      <c r="U40" s="3" t="s">
        <v>124</v>
      </c>
      <c r="V40" s="3" t="s">
        <v>125</v>
      </c>
      <c r="W40" s="3" t="s">
        <v>178</v>
      </c>
      <c r="X40" s="3" t="s">
        <v>273</v>
      </c>
      <c r="Y40" s="4">
        <v>45744</v>
      </c>
      <c r="Z40" s="4">
        <v>45744</v>
      </c>
      <c r="AA40" s="3">
        <v>33</v>
      </c>
      <c r="AB40" s="3">
        <v>165</v>
      </c>
      <c r="AC40" s="3">
        <v>0</v>
      </c>
      <c r="AD40" s="4">
        <v>45749</v>
      </c>
      <c r="AE40" s="10" t="str">
        <f>HYPERLINK("https://ieeg-my.sharepoint.com/:b:/g/personal/transparencia_ieeg_org_mx/EQbOQ5Qg8_5NhLflCqgIx1oBwfazf5tS9jvWfAHidw00Jg?e=Pi77dW")</f>
        <v>https://ieeg-my.sharepoint.com/:b:/g/personal/transparencia_ieeg_org_mx/EQbOQ5Qg8_5NhLflCqgIx1oBwfazf5tS9jvWfAHidw00Jg?e=Pi77dW</v>
      </c>
      <c r="AF40" s="3">
        <v>33</v>
      </c>
      <c r="AG40" s="10" t="s">
        <v>127</v>
      </c>
      <c r="AH40" s="3" t="s">
        <v>128</v>
      </c>
      <c r="AI40" s="4">
        <v>45839</v>
      </c>
      <c r="AJ40" s="3" t="s">
        <v>783</v>
      </c>
    </row>
    <row r="41" spans="1:36" x14ac:dyDescent="0.25">
      <c r="A41" s="3">
        <v>2025</v>
      </c>
      <c r="B41" s="4">
        <v>45748</v>
      </c>
      <c r="C41" s="4">
        <v>45838</v>
      </c>
      <c r="D41" t="s">
        <v>91</v>
      </c>
      <c r="E41" s="3" t="s">
        <v>116</v>
      </c>
      <c r="F41" s="3" t="s">
        <v>274</v>
      </c>
      <c r="G41" s="3" t="s">
        <v>275</v>
      </c>
      <c r="H41" s="3" t="s">
        <v>141</v>
      </c>
      <c r="I41" s="3" t="s">
        <v>276</v>
      </c>
      <c r="J41" s="3" t="s">
        <v>277</v>
      </c>
      <c r="K41" s="3" t="s">
        <v>278</v>
      </c>
      <c r="L41" t="s">
        <v>102</v>
      </c>
      <c r="M41" t="s">
        <v>103</v>
      </c>
      <c r="N41" s="3" t="s">
        <v>279</v>
      </c>
      <c r="O41" t="s">
        <v>105</v>
      </c>
      <c r="P41" s="3">
        <v>1</v>
      </c>
      <c r="Q41" s="3">
        <v>495</v>
      </c>
      <c r="R41" s="3" t="s">
        <v>124</v>
      </c>
      <c r="S41" s="3" t="s">
        <v>125</v>
      </c>
      <c r="T41" s="3" t="s">
        <v>125</v>
      </c>
      <c r="U41" s="3" t="s">
        <v>124</v>
      </c>
      <c r="V41" s="3" t="s">
        <v>125</v>
      </c>
      <c r="W41" s="3" t="s">
        <v>163</v>
      </c>
      <c r="X41" s="3" t="s">
        <v>279</v>
      </c>
      <c r="Y41" s="4">
        <v>45747</v>
      </c>
      <c r="Z41" s="4">
        <v>45747</v>
      </c>
      <c r="AA41" s="3">
        <v>34</v>
      </c>
      <c r="AB41" s="3">
        <v>495</v>
      </c>
      <c r="AC41" s="3">
        <v>0</v>
      </c>
      <c r="AD41" s="4">
        <v>45751</v>
      </c>
      <c r="AE41" s="10" t="str">
        <f>HYPERLINK("https://ieeg-my.sharepoint.com/:b:/g/personal/transparencia_ieeg_org_mx/ETP1FExHxSVCmQJ-ihmUuSABmhZpCWyiUlCdFnPFQxGRSA?e=P6GCG6")</f>
        <v>https://ieeg-my.sharepoint.com/:b:/g/personal/transparencia_ieeg_org_mx/ETP1FExHxSVCmQJ-ihmUuSABmhZpCWyiUlCdFnPFQxGRSA?e=P6GCG6</v>
      </c>
      <c r="AF41" s="3">
        <v>34</v>
      </c>
      <c r="AG41" s="10" t="s">
        <v>127</v>
      </c>
      <c r="AH41" s="3" t="s">
        <v>128</v>
      </c>
      <c r="AI41" s="4">
        <v>45839</v>
      </c>
      <c r="AJ41" s="3" t="s">
        <v>783</v>
      </c>
    </row>
    <row r="42" spans="1:36" x14ac:dyDescent="0.25">
      <c r="A42" s="3">
        <v>2025</v>
      </c>
      <c r="B42" s="4">
        <v>45748</v>
      </c>
      <c r="C42" s="4">
        <v>45838</v>
      </c>
      <c r="D42" t="s">
        <v>91</v>
      </c>
      <c r="E42" s="3" t="s">
        <v>116</v>
      </c>
      <c r="F42" s="3" t="s">
        <v>147</v>
      </c>
      <c r="G42" s="3" t="s">
        <v>148</v>
      </c>
      <c r="H42" s="3" t="s">
        <v>141</v>
      </c>
      <c r="I42" s="3" t="s">
        <v>280</v>
      </c>
      <c r="J42" s="3" t="s">
        <v>281</v>
      </c>
      <c r="K42" s="3" t="s">
        <v>282</v>
      </c>
      <c r="L42" t="s">
        <v>101</v>
      </c>
      <c r="M42" t="s">
        <v>103</v>
      </c>
      <c r="N42" s="3" t="s">
        <v>283</v>
      </c>
      <c r="O42" t="s">
        <v>105</v>
      </c>
      <c r="P42" s="3">
        <v>0</v>
      </c>
      <c r="Q42" s="3">
        <v>112</v>
      </c>
      <c r="R42" s="3" t="s">
        <v>124</v>
      </c>
      <c r="S42" s="3" t="s">
        <v>125</v>
      </c>
      <c r="T42" s="3" t="s">
        <v>125</v>
      </c>
      <c r="U42" s="3" t="s">
        <v>124</v>
      </c>
      <c r="V42" s="3" t="s">
        <v>125</v>
      </c>
      <c r="W42" s="3" t="s">
        <v>171</v>
      </c>
      <c r="X42" s="3" t="s">
        <v>283</v>
      </c>
      <c r="Y42" s="4">
        <v>45750</v>
      </c>
      <c r="Z42" s="4">
        <v>45750</v>
      </c>
      <c r="AA42" s="3">
        <v>35</v>
      </c>
      <c r="AB42" s="3">
        <v>112</v>
      </c>
      <c r="AC42" s="3">
        <v>0</v>
      </c>
      <c r="AD42" s="4">
        <v>45754</v>
      </c>
      <c r="AE42" s="3"/>
      <c r="AF42" s="3">
        <v>35</v>
      </c>
      <c r="AG42" s="10" t="s">
        <v>127</v>
      </c>
      <c r="AH42" s="3" t="s">
        <v>128</v>
      </c>
      <c r="AI42" s="4">
        <v>45839</v>
      </c>
      <c r="AJ42" s="3" t="s">
        <v>783</v>
      </c>
    </row>
    <row r="43" spans="1:36" x14ac:dyDescent="0.25">
      <c r="A43" s="3">
        <v>2025</v>
      </c>
      <c r="B43" s="4">
        <v>45748</v>
      </c>
      <c r="C43" s="4">
        <v>45838</v>
      </c>
      <c r="D43" t="s">
        <v>91</v>
      </c>
      <c r="E43" s="3" t="s">
        <v>194</v>
      </c>
      <c r="F43" s="3" t="s">
        <v>284</v>
      </c>
      <c r="G43" s="3" t="s">
        <v>285</v>
      </c>
      <c r="H43" s="3" t="s">
        <v>286</v>
      </c>
      <c r="I43" s="3" t="s">
        <v>287</v>
      </c>
      <c r="J43" s="3" t="s">
        <v>288</v>
      </c>
      <c r="K43" s="3" t="s">
        <v>289</v>
      </c>
      <c r="L43" t="s">
        <v>101</v>
      </c>
      <c r="M43" t="s">
        <v>103</v>
      </c>
      <c r="N43" s="3" t="s">
        <v>290</v>
      </c>
      <c r="O43" t="s">
        <v>105</v>
      </c>
      <c r="P43" s="3">
        <v>0</v>
      </c>
      <c r="Q43" s="3">
        <v>100</v>
      </c>
      <c r="R43" s="3" t="s">
        <v>124</v>
      </c>
      <c r="S43" s="3" t="s">
        <v>125</v>
      </c>
      <c r="T43" s="3" t="s">
        <v>291</v>
      </c>
      <c r="U43" s="3" t="s">
        <v>124</v>
      </c>
      <c r="V43" s="3" t="s">
        <v>125</v>
      </c>
      <c r="W43" s="3" t="s">
        <v>291</v>
      </c>
      <c r="X43" s="3" t="s">
        <v>290</v>
      </c>
      <c r="Y43" s="4">
        <v>45749</v>
      </c>
      <c r="Z43" s="4">
        <v>45749</v>
      </c>
      <c r="AA43" s="3">
        <v>36</v>
      </c>
      <c r="AB43" s="3">
        <v>100</v>
      </c>
      <c r="AC43" s="3">
        <v>0</v>
      </c>
      <c r="AD43" s="4">
        <v>45756</v>
      </c>
      <c r="AE43" s="3"/>
      <c r="AF43" s="3">
        <v>36</v>
      </c>
      <c r="AG43" s="10" t="s">
        <v>127</v>
      </c>
      <c r="AH43" s="3" t="s">
        <v>128</v>
      </c>
      <c r="AI43" s="4">
        <v>45839</v>
      </c>
      <c r="AJ43" s="3" t="s">
        <v>783</v>
      </c>
    </row>
    <row r="44" spans="1:36" x14ac:dyDescent="0.25">
      <c r="A44" s="3">
        <v>2025</v>
      </c>
      <c r="B44" s="4">
        <v>45748</v>
      </c>
      <c r="C44" s="4">
        <v>45838</v>
      </c>
      <c r="D44" t="s">
        <v>91</v>
      </c>
      <c r="E44" s="3" t="s">
        <v>129</v>
      </c>
      <c r="F44" s="3" t="s">
        <v>165</v>
      </c>
      <c r="G44" s="3" t="s">
        <v>166</v>
      </c>
      <c r="H44" s="3" t="s">
        <v>286</v>
      </c>
      <c r="I44" s="3" t="s">
        <v>292</v>
      </c>
      <c r="J44" s="3" t="s">
        <v>293</v>
      </c>
      <c r="K44" s="3"/>
      <c r="L44" t="s">
        <v>101</v>
      </c>
      <c r="M44" t="s">
        <v>103</v>
      </c>
      <c r="N44" s="3" t="s">
        <v>294</v>
      </c>
      <c r="O44" t="s">
        <v>105</v>
      </c>
      <c r="P44" s="3">
        <v>0</v>
      </c>
      <c r="Q44" s="3">
        <v>165</v>
      </c>
      <c r="R44" s="3" t="s">
        <v>124</v>
      </c>
      <c r="S44" s="3" t="s">
        <v>125</v>
      </c>
      <c r="T44" s="3" t="s">
        <v>291</v>
      </c>
      <c r="U44" s="3" t="s">
        <v>124</v>
      </c>
      <c r="V44" s="3" t="s">
        <v>125</v>
      </c>
      <c r="W44" s="3" t="s">
        <v>125</v>
      </c>
      <c r="X44" s="3" t="s">
        <v>294</v>
      </c>
      <c r="Y44" s="4">
        <v>45744</v>
      </c>
      <c r="Z44" s="4">
        <v>45744</v>
      </c>
      <c r="AA44" s="3">
        <v>37</v>
      </c>
      <c r="AB44" s="3">
        <v>165</v>
      </c>
      <c r="AC44" s="3">
        <v>0</v>
      </c>
      <c r="AD44" s="4">
        <v>45756</v>
      </c>
      <c r="AE44" s="10" t="str">
        <f>HYPERLINK("https://ieeg-my.sharepoint.com/:b:/g/personal/transparencia_ieeg_org_mx/ESnd-FyNbhJMo2V6umVW03sBw9vLa57WqdzJwUU_f0wGeA?e=NHoGnO")</f>
        <v>https://ieeg-my.sharepoint.com/:b:/g/personal/transparencia_ieeg_org_mx/ESnd-FyNbhJMo2V6umVW03sBw9vLa57WqdzJwUU_f0wGeA?e=NHoGnO</v>
      </c>
      <c r="AF44" s="3">
        <v>37</v>
      </c>
      <c r="AG44" s="10" t="s">
        <v>127</v>
      </c>
      <c r="AH44" s="3" t="s">
        <v>128</v>
      </c>
      <c r="AI44" s="4">
        <v>45839</v>
      </c>
      <c r="AJ44" s="3" t="s">
        <v>783</v>
      </c>
    </row>
    <row r="45" spans="1:36" x14ac:dyDescent="0.25">
      <c r="A45" s="3">
        <v>2025</v>
      </c>
      <c r="B45" s="4">
        <v>45748</v>
      </c>
      <c r="C45" s="4">
        <v>45838</v>
      </c>
      <c r="D45" t="s">
        <v>91</v>
      </c>
      <c r="E45" s="3" t="s">
        <v>116</v>
      </c>
      <c r="F45" s="3" t="s">
        <v>117</v>
      </c>
      <c r="G45" s="3" t="s">
        <v>118</v>
      </c>
      <c r="H45" s="3" t="s">
        <v>286</v>
      </c>
      <c r="I45" s="3" t="s">
        <v>295</v>
      </c>
      <c r="J45" s="3" t="s">
        <v>296</v>
      </c>
      <c r="K45" s="3" t="s">
        <v>159</v>
      </c>
      <c r="L45" t="s">
        <v>101</v>
      </c>
      <c r="M45" t="s">
        <v>103</v>
      </c>
      <c r="N45" s="3" t="s">
        <v>297</v>
      </c>
      <c r="O45" t="s">
        <v>105</v>
      </c>
      <c r="P45" s="3">
        <v>0</v>
      </c>
      <c r="Q45" s="3">
        <v>191</v>
      </c>
      <c r="R45" s="3" t="s">
        <v>124</v>
      </c>
      <c r="S45" s="3" t="s">
        <v>125</v>
      </c>
      <c r="T45" s="3" t="s">
        <v>291</v>
      </c>
      <c r="U45" s="3" t="s">
        <v>124</v>
      </c>
      <c r="V45" s="3" t="s">
        <v>125</v>
      </c>
      <c r="W45" s="3" t="s">
        <v>125</v>
      </c>
      <c r="X45" s="3" t="s">
        <v>297</v>
      </c>
      <c r="Y45" s="4">
        <v>45749</v>
      </c>
      <c r="Z45" s="4">
        <v>45749</v>
      </c>
      <c r="AA45" s="3">
        <v>38</v>
      </c>
      <c r="AB45" s="3">
        <v>191</v>
      </c>
      <c r="AC45" s="3">
        <v>0</v>
      </c>
      <c r="AD45" s="4">
        <v>45756</v>
      </c>
      <c r="AE45" s="10" t="str">
        <f>HYPERLINK("https://ieeg-my.sharepoint.com/:b:/g/personal/transparencia_ieeg_org_mx/EfbtWuEBf4pEt6jkjAsuhksB5gR1DJxykA4nuDCQ_CPbgA?e=eS5OoF")</f>
        <v>https://ieeg-my.sharepoint.com/:b:/g/personal/transparencia_ieeg_org_mx/EfbtWuEBf4pEt6jkjAsuhksB5gR1DJxykA4nuDCQ_CPbgA?e=eS5OoF</v>
      </c>
      <c r="AF45" s="3">
        <v>38</v>
      </c>
      <c r="AG45" s="10" t="s">
        <v>127</v>
      </c>
      <c r="AH45" s="3" t="s">
        <v>128</v>
      </c>
      <c r="AI45" s="4">
        <v>45839</v>
      </c>
      <c r="AJ45" s="3" t="s">
        <v>783</v>
      </c>
    </row>
    <row r="46" spans="1:36" x14ac:dyDescent="0.25">
      <c r="A46" s="3">
        <v>2025</v>
      </c>
      <c r="B46" s="4">
        <v>45748</v>
      </c>
      <c r="C46" s="4">
        <v>45838</v>
      </c>
      <c r="D46" t="s">
        <v>91</v>
      </c>
      <c r="E46" s="3" t="s">
        <v>116</v>
      </c>
      <c r="F46" s="3" t="s">
        <v>117</v>
      </c>
      <c r="G46" s="3" t="s">
        <v>118</v>
      </c>
      <c r="H46" s="3" t="s">
        <v>298</v>
      </c>
      <c r="I46" s="3" t="s">
        <v>299</v>
      </c>
      <c r="J46" s="3" t="s">
        <v>300</v>
      </c>
      <c r="K46" s="3" t="s">
        <v>293</v>
      </c>
      <c r="L46" t="s">
        <v>101</v>
      </c>
      <c r="M46" t="s">
        <v>103</v>
      </c>
      <c r="N46" s="3" t="s">
        <v>301</v>
      </c>
      <c r="O46" t="s">
        <v>105</v>
      </c>
      <c r="P46" s="3">
        <v>2</v>
      </c>
      <c r="Q46" s="5">
        <v>1024.0999999999999</v>
      </c>
      <c r="R46" s="3" t="s">
        <v>124</v>
      </c>
      <c r="S46" s="3" t="s">
        <v>125</v>
      </c>
      <c r="T46" s="3" t="s">
        <v>302</v>
      </c>
      <c r="U46" s="3" t="s">
        <v>124</v>
      </c>
      <c r="V46" s="3" t="s">
        <v>125</v>
      </c>
      <c r="W46" s="3" t="s">
        <v>303</v>
      </c>
      <c r="X46" s="3" t="s">
        <v>301</v>
      </c>
      <c r="Y46" s="4">
        <v>45728</v>
      </c>
      <c r="Z46" s="4">
        <v>45728</v>
      </c>
      <c r="AA46" s="3">
        <v>39</v>
      </c>
      <c r="AB46" s="5">
        <v>1024.0999999999999</v>
      </c>
      <c r="AC46" s="3">
        <v>0</v>
      </c>
      <c r="AD46" s="4">
        <v>45755</v>
      </c>
      <c r="AE46" s="10" t="str">
        <f>HYPERLINK("https://ieeg-my.sharepoint.com/:b:/g/personal/transparencia_ieeg_org_mx/ERL-cHUDQ-9AltCj7csxXJkBkXn8oRTR8TaTtIbKvadI0g?e=U6ll1u")</f>
        <v>https://ieeg-my.sharepoint.com/:b:/g/personal/transparencia_ieeg_org_mx/ERL-cHUDQ-9AltCj7csxXJkBkXn8oRTR8TaTtIbKvadI0g?e=U6ll1u</v>
      </c>
      <c r="AF46" s="3">
        <v>39</v>
      </c>
      <c r="AG46" s="10" t="s">
        <v>127</v>
      </c>
      <c r="AH46" s="3" t="s">
        <v>128</v>
      </c>
      <c r="AI46" s="4">
        <v>45839</v>
      </c>
      <c r="AJ46" s="3" t="s">
        <v>783</v>
      </c>
    </row>
    <row r="47" spans="1:36" x14ac:dyDescent="0.25">
      <c r="A47" s="3">
        <v>2025</v>
      </c>
      <c r="B47" s="4">
        <v>45748</v>
      </c>
      <c r="C47" s="4">
        <v>45838</v>
      </c>
      <c r="D47" t="s">
        <v>91</v>
      </c>
      <c r="E47" s="3" t="s">
        <v>129</v>
      </c>
      <c r="F47" s="3" t="s">
        <v>165</v>
      </c>
      <c r="G47" s="3" t="s">
        <v>166</v>
      </c>
      <c r="H47" s="3" t="s">
        <v>298</v>
      </c>
      <c r="I47" s="3" t="s">
        <v>304</v>
      </c>
      <c r="J47" s="3" t="s">
        <v>255</v>
      </c>
      <c r="K47" s="3" t="s">
        <v>186</v>
      </c>
      <c r="L47" t="s">
        <v>101</v>
      </c>
      <c r="M47" t="s">
        <v>103</v>
      </c>
      <c r="N47" s="3" t="s">
        <v>294</v>
      </c>
      <c r="O47" t="s">
        <v>105</v>
      </c>
      <c r="P47" s="3">
        <v>0</v>
      </c>
      <c r="Q47" s="3">
        <v>165</v>
      </c>
      <c r="R47" s="3" t="s">
        <v>124</v>
      </c>
      <c r="S47" s="3" t="s">
        <v>125</v>
      </c>
      <c r="T47" s="3" t="s">
        <v>302</v>
      </c>
      <c r="U47" s="3" t="s">
        <v>124</v>
      </c>
      <c r="V47" s="3" t="s">
        <v>125</v>
      </c>
      <c r="W47" s="3" t="s">
        <v>125</v>
      </c>
      <c r="X47" s="3" t="s">
        <v>294</v>
      </c>
      <c r="Y47" s="4">
        <v>45744</v>
      </c>
      <c r="Z47" s="4">
        <v>45744</v>
      </c>
      <c r="AA47" s="3">
        <v>40</v>
      </c>
      <c r="AB47" s="3">
        <v>165</v>
      </c>
      <c r="AC47" s="3">
        <v>0</v>
      </c>
      <c r="AD47" s="4">
        <v>45755</v>
      </c>
      <c r="AE47" s="10" t="str">
        <f>HYPERLINK("https://ieeg-my.sharepoint.com/:b:/g/personal/transparencia_ieeg_org_mx/Efy7mCANls5LvEHpihXG1A8BI6qbrr4FIdpLqk5igIiGHQ?e=FheC8b")</f>
        <v>https://ieeg-my.sharepoint.com/:b:/g/personal/transparencia_ieeg_org_mx/Efy7mCANls5LvEHpihXG1A8BI6qbrr4FIdpLqk5igIiGHQ?e=FheC8b</v>
      </c>
      <c r="AF47" s="3">
        <v>40</v>
      </c>
      <c r="AG47" s="10" t="s">
        <v>127</v>
      </c>
      <c r="AH47" s="3" t="s">
        <v>128</v>
      </c>
      <c r="AI47" s="4">
        <v>45839</v>
      </c>
      <c r="AJ47" s="3" t="s">
        <v>783</v>
      </c>
    </row>
    <row r="48" spans="1:36" x14ac:dyDescent="0.25">
      <c r="A48" s="3">
        <v>2025</v>
      </c>
      <c r="B48" s="4">
        <v>45748</v>
      </c>
      <c r="C48" s="4">
        <v>45838</v>
      </c>
      <c r="D48" t="s">
        <v>91</v>
      </c>
      <c r="E48" s="3" t="s">
        <v>116</v>
      </c>
      <c r="F48" s="3" t="s">
        <v>117</v>
      </c>
      <c r="G48" s="3" t="s">
        <v>118</v>
      </c>
      <c r="H48" s="3" t="s">
        <v>298</v>
      </c>
      <c r="I48" s="3" t="s">
        <v>299</v>
      </c>
      <c r="J48" s="3" t="s">
        <v>300</v>
      </c>
      <c r="K48" s="3" t="s">
        <v>293</v>
      </c>
      <c r="L48" t="s">
        <v>101</v>
      </c>
      <c r="M48" t="s">
        <v>103</v>
      </c>
      <c r="N48" s="3" t="s">
        <v>305</v>
      </c>
      <c r="O48" t="s">
        <v>105</v>
      </c>
      <c r="P48" s="3">
        <v>1</v>
      </c>
      <c r="Q48" s="3">
        <v>627</v>
      </c>
      <c r="R48" s="3" t="s">
        <v>124</v>
      </c>
      <c r="S48" s="3" t="s">
        <v>125</v>
      </c>
      <c r="T48" s="3" t="s">
        <v>302</v>
      </c>
      <c r="U48" s="3" t="s">
        <v>124</v>
      </c>
      <c r="V48" s="3" t="s">
        <v>125</v>
      </c>
      <c r="W48" s="3" t="s">
        <v>125</v>
      </c>
      <c r="X48" s="3" t="s">
        <v>305</v>
      </c>
      <c r="Y48" s="4">
        <v>45749</v>
      </c>
      <c r="Z48" s="4">
        <v>45749</v>
      </c>
      <c r="AA48" s="3">
        <v>41</v>
      </c>
      <c r="AB48" s="3">
        <v>627</v>
      </c>
      <c r="AC48" s="3">
        <v>0</v>
      </c>
      <c r="AD48" s="4">
        <v>45755</v>
      </c>
      <c r="AE48" s="10" t="str">
        <f>HYPERLINK("https://ieeg-my.sharepoint.com/:b:/g/personal/transparencia_ieeg_org_mx/ER-ih3RUH2tJlpBj0s-FsVoBc2j7OwXDoYEGKobJQRCMqg?e=L96BE2")</f>
        <v>https://ieeg-my.sharepoint.com/:b:/g/personal/transparencia_ieeg_org_mx/ER-ih3RUH2tJlpBj0s-FsVoBc2j7OwXDoYEGKobJQRCMqg?e=L96BE2</v>
      </c>
      <c r="AF48" s="3">
        <v>41</v>
      </c>
      <c r="AG48" s="10" t="s">
        <v>127</v>
      </c>
      <c r="AH48" s="3" t="s">
        <v>128</v>
      </c>
      <c r="AI48" s="4">
        <v>45839</v>
      </c>
      <c r="AJ48" s="3" t="s">
        <v>783</v>
      </c>
    </row>
    <row r="49" spans="1:36" x14ac:dyDescent="0.25">
      <c r="A49" s="3">
        <v>2025</v>
      </c>
      <c r="B49" s="4">
        <v>45748</v>
      </c>
      <c r="C49" s="4">
        <v>45838</v>
      </c>
      <c r="D49" t="s">
        <v>91</v>
      </c>
      <c r="E49" s="3" t="s">
        <v>129</v>
      </c>
      <c r="F49" s="3" t="s">
        <v>165</v>
      </c>
      <c r="G49" s="3" t="s">
        <v>166</v>
      </c>
      <c r="H49" s="3" t="s">
        <v>306</v>
      </c>
      <c r="I49" s="3" t="s">
        <v>307</v>
      </c>
      <c r="J49" s="3" t="s">
        <v>150</v>
      </c>
      <c r="K49" s="3" t="s">
        <v>308</v>
      </c>
      <c r="L49" t="s">
        <v>101</v>
      </c>
      <c r="M49" t="s">
        <v>103</v>
      </c>
      <c r="N49" s="3" t="s">
        <v>309</v>
      </c>
      <c r="O49" t="s">
        <v>105</v>
      </c>
      <c r="P49" s="3">
        <v>1</v>
      </c>
      <c r="Q49" s="3">
        <v>495</v>
      </c>
      <c r="R49" s="3" t="s">
        <v>124</v>
      </c>
      <c r="S49" s="3" t="s">
        <v>125</v>
      </c>
      <c r="T49" s="3" t="s">
        <v>303</v>
      </c>
      <c r="U49" s="3" t="s">
        <v>124</v>
      </c>
      <c r="V49" s="3" t="s">
        <v>125</v>
      </c>
      <c r="W49" s="3" t="s">
        <v>125</v>
      </c>
      <c r="X49" s="3" t="s">
        <v>309</v>
      </c>
      <c r="Y49" s="4">
        <v>45744</v>
      </c>
      <c r="Z49" s="4">
        <v>45755</v>
      </c>
      <c r="AA49" s="3">
        <v>42</v>
      </c>
      <c r="AB49" s="3">
        <v>495</v>
      </c>
      <c r="AC49" s="3">
        <v>0</v>
      </c>
      <c r="AD49" s="4">
        <v>45757</v>
      </c>
      <c r="AE49" s="10" t="str">
        <f>HYPERLINK("https://ieeg-my.sharepoint.com/:b:/g/personal/transparencia_ieeg_org_mx/EQVqe2945TRMlWFY9q_5smABC5z4Q9k9QccLsJQ2Fhb58w?e=zNjyRy")</f>
        <v>https://ieeg-my.sharepoint.com/:b:/g/personal/transparencia_ieeg_org_mx/EQVqe2945TRMlWFY9q_5smABC5z4Q9k9QccLsJQ2Fhb58w?e=zNjyRy</v>
      </c>
      <c r="AF49" s="3">
        <v>42</v>
      </c>
      <c r="AG49" s="10" t="s">
        <v>127</v>
      </c>
      <c r="AH49" s="3" t="s">
        <v>128</v>
      </c>
      <c r="AI49" s="4">
        <v>45839</v>
      </c>
      <c r="AJ49" s="3" t="s">
        <v>783</v>
      </c>
    </row>
    <row r="50" spans="1:36" x14ac:dyDescent="0.25">
      <c r="A50" s="3">
        <v>2025</v>
      </c>
      <c r="B50" s="4">
        <v>45748</v>
      </c>
      <c r="C50" s="4">
        <v>45838</v>
      </c>
      <c r="D50" t="s">
        <v>91</v>
      </c>
      <c r="E50" s="3" t="s">
        <v>129</v>
      </c>
      <c r="F50" s="3" t="s">
        <v>165</v>
      </c>
      <c r="G50" s="3" t="s">
        <v>166</v>
      </c>
      <c r="H50" s="3" t="s">
        <v>306</v>
      </c>
      <c r="I50" s="3" t="s">
        <v>307</v>
      </c>
      <c r="J50" s="3" t="s">
        <v>150</v>
      </c>
      <c r="K50" s="3" t="s">
        <v>308</v>
      </c>
      <c r="L50" t="s">
        <v>101</v>
      </c>
      <c r="M50" t="s">
        <v>103</v>
      </c>
      <c r="N50" s="3" t="s">
        <v>309</v>
      </c>
      <c r="O50" t="s">
        <v>105</v>
      </c>
      <c r="P50" s="3">
        <v>1</v>
      </c>
      <c r="Q50" s="3">
        <v>615</v>
      </c>
      <c r="R50" s="3" t="s">
        <v>124</v>
      </c>
      <c r="S50" s="3" t="s">
        <v>125</v>
      </c>
      <c r="T50" s="3" t="s">
        <v>303</v>
      </c>
      <c r="U50" s="3" t="s">
        <v>124</v>
      </c>
      <c r="V50" s="3" t="s">
        <v>125</v>
      </c>
      <c r="W50" s="3" t="s">
        <v>125</v>
      </c>
      <c r="X50" s="3" t="s">
        <v>309</v>
      </c>
      <c r="Y50" s="4">
        <v>45737</v>
      </c>
      <c r="Z50" s="4">
        <v>45749</v>
      </c>
      <c r="AA50" s="3">
        <v>43</v>
      </c>
      <c r="AB50" s="3">
        <v>615</v>
      </c>
      <c r="AC50" s="3">
        <v>0</v>
      </c>
      <c r="AD50" s="4">
        <v>45757</v>
      </c>
      <c r="AE50" s="3"/>
      <c r="AF50" s="3">
        <v>43</v>
      </c>
      <c r="AG50" s="10" t="s">
        <v>127</v>
      </c>
      <c r="AH50" s="3" t="s">
        <v>128</v>
      </c>
      <c r="AI50" s="4">
        <v>45839</v>
      </c>
      <c r="AJ50" s="3" t="s">
        <v>783</v>
      </c>
    </row>
    <row r="51" spans="1:36" x14ac:dyDescent="0.25">
      <c r="A51" s="3">
        <v>2025</v>
      </c>
      <c r="B51" s="4">
        <v>45748</v>
      </c>
      <c r="C51" s="4">
        <v>45838</v>
      </c>
      <c r="D51" t="s">
        <v>91</v>
      </c>
      <c r="E51" s="3" t="s">
        <v>116</v>
      </c>
      <c r="F51" s="3" t="s">
        <v>117</v>
      </c>
      <c r="G51" s="3" t="s">
        <v>118</v>
      </c>
      <c r="H51" s="3" t="s">
        <v>119</v>
      </c>
      <c r="I51" s="3" t="s">
        <v>120</v>
      </c>
      <c r="J51" s="3" t="s">
        <v>121</v>
      </c>
      <c r="K51" s="3" t="s">
        <v>122</v>
      </c>
      <c r="L51" t="s">
        <v>102</v>
      </c>
      <c r="M51" t="s">
        <v>103</v>
      </c>
      <c r="N51" s="3" t="s">
        <v>310</v>
      </c>
      <c r="O51" t="s">
        <v>105</v>
      </c>
      <c r="P51" s="3">
        <v>1</v>
      </c>
      <c r="Q51" s="5">
        <v>1400</v>
      </c>
      <c r="R51" s="3" t="s">
        <v>124</v>
      </c>
      <c r="S51" s="3" t="s">
        <v>125</v>
      </c>
      <c r="T51" s="3" t="s">
        <v>126</v>
      </c>
      <c r="U51" s="3" t="s">
        <v>124</v>
      </c>
      <c r="V51" s="3" t="s">
        <v>125</v>
      </c>
      <c r="W51" s="3" t="s">
        <v>125</v>
      </c>
      <c r="X51" s="3" t="s">
        <v>310</v>
      </c>
      <c r="Y51" s="4">
        <v>45743</v>
      </c>
      <c r="Z51" s="4">
        <v>45749</v>
      </c>
      <c r="AA51" s="3">
        <v>44</v>
      </c>
      <c r="AB51" s="5">
        <v>1400</v>
      </c>
      <c r="AC51" s="3">
        <v>0</v>
      </c>
      <c r="AD51" s="4">
        <v>45756</v>
      </c>
      <c r="AE51" s="10" t="str">
        <f>HYPERLINK("https://ieeg-my.sharepoint.com/:b:/g/personal/transparencia_ieeg_org_mx/ERLc8oSUTStBs4sByVS2YE8BxDF3C5ZzyuIoqlBdNcQF0A?e=Uy0LnQ")</f>
        <v>https://ieeg-my.sharepoint.com/:b:/g/personal/transparencia_ieeg_org_mx/ERLc8oSUTStBs4sByVS2YE8BxDF3C5ZzyuIoqlBdNcQF0A?e=Uy0LnQ</v>
      </c>
      <c r="AF51" s="3">
        <v>44</v>
      </c>
      <c r="AG51" s="10" t="s">
        <v>127</v>
      </c>
      <c r="AH51" s="3" t="s">
        <v>128</v>
      </c>
      <c r="AI51" s="4">
        <v>45839</v>
      </c>
      <c r="AJ51" s="3" t="s">
        <v>783</v>
      </c>
    </row>
    <row r="52" spans="1:36" x14ac:dyDescent="0.25">
      <c r="A52" s="3">
        <v>2025</v>
      </c>
      <c r="B52" s="4">
        <v>45748</v>
      </c>
      <c r="C52" s="4">
        <v>45838</v>
      </c>
      <c r="D52" t="s">
        <v>91</v>
      </c>
      <c r="E52" s="3" t="s">
        <v>116</v>
      </c>
      <c r="F52" s="3" t="s">
        <v>117</v>
      </c>
      <c r="G52" s="3" t="s">
        <v>118</v>
      </c>
      <c r="H52" s="3" t="s">
        <v>119</v>
      </c>
      <c r="I52" s="3" t="s">
        <v>120</v>
      </c>
      <c r="J52" s="3" t="s">
        <v>121</v>
      </c>
      <c r="K52" s="3" t="s">
        <v>122</v>
      </c>
      <c r="L52" t="s">
        <v>102</v>
      </c>
      <c r="M52" t="s">
        <v>103</v>
      </c>
      <c r="N52" s="3" t="s">
        <v>310</v>
      </c>
      <c r="O52" t="s">
        <v>105</v>
      </c>
      <c r="P52" s="3">
        <v>1</v>
      </c>
      <c r="Q52" s="3">
        <v>436</v>
      </c>
      <c r="R52" s="3" t="s">
        <v>124</v>
      </c>
      <c r="S52" s="3" t="s">
        <v>125</v>
      </c>
      <c r="T52" s="3" t="s">
        <v>126</v>
      </c>
      <c r="U52" s="3" t="s">
        <v>124</v>
      </c>
      <c r="V52" s="3" t="s">
        <v>125</v>
      </c>
      <c r="W52" s="3" t="s">
        <v>125</v>
      </c>
      <c r="X52" s="3" t="s">
        <v>310</v>
      </c>
      <c r="Y52" s="4">
        <v>45743</v>
      </c>
      <c r="Z52" s="4">
        <v>45749</v>
      </c>
      <c r="AA52" s="3">
        <v>45</v>
      </c>
      <c r="AB52" s="3">
        <v>436</v>
      </c>
      <c r="AC52" s="3">
        <v>0</v>
      </c>
      <c r="AD52" s="4">
        <v>45756</v>
      </c>
      <c r="AE52" s="3"/>
      <c r="AF52" s="3">
        <v>45</v>
      </c>
      <c r="AG52" s="10" t="s">
        <v>127</v>
      </c>
      <c r="AH52" s="3" t="s">
        <v>128</v>
      </c>
      <c r="AI52" s="4">
        <v>45839</v>
      </c>
      <c r="AJ52" s="3" t="s">
        <v>783</v>
      </c>
    </row>
    <row r="53" spans="1:36" x14ac:dyDescent="0.25">
      <c r="A53" s="3">
        <v>2025</v>
      </c>
      <c r="B53" s="4">
        <v>45748</v>
      </c>
      <c r="C53" s="4">
        <v>45838</v>
      </c>
      <c r="D53" t="s">
        <v>91</v>
      </c>
      <c r="E53" s="3" t="s">
        <v>129</v>
      </c>
      <c r="F53" s="3" t="s">
        <v>311</v>
      </c>
      <c r="G53" s="3" t="s">
        <v>312</v>
      </c>
      <c r="H53" s="3" t="s">
        <v>119</v>
      </c>
      <c r="I53" s="3" t="s">
        <v>313</v>
      </c>
      <c r="J53" s="3" t="s">
        <v>314</v>
      </c>
      <c r="K53" s="3" t="s">
        <v>315</v>
      </c>
      <c r="L53" t="s">
        <v>101</v>
      </c>
      <c r="M53" t="s">
        <v>103</v>
      </c>
      <c r="N53" s="3" t="s">
        <v>316</v>
      </c>
      <c r="O53" t="s">
        <v>105</v>
      </c>
      <c r="P53" s="3">
        <v>0</v>
      </c>
      <c r="Q53" s="3">
        <v>165</v>
      </c>
      <c r="R53" s="3" t="s">
        <v>124</v>
      </c>
      <c r="S53" s="3" t="s">
        <v>125</v>
      </c>
      <c r="T53" s="3" t="s">
        <v>126</v>
      </c>
      <c r="U53" s="3" t="s">
        <v>124</v>
      </c>
      <c r="V53" s="3" t="s">
        <v>125</v>
      </c>
      <c r="W53" s="3" t="s">
        <v>171</v>
      </c>
      <c r="X53" s="3" t="s">
        <v>316</v>
      </c>
      <c r="Y53" s="4">
        <v>45750</v>
      </c>
      <c r="Z53" s="4">
        <v>45750</v>
      </c>
      <c r="AA53" s="3">
        <v>46</v>
      </c>
      <c r="AB53" s="3">
        <v>165</v>
      </c>
      <c r="AC53" s="3">
        <v>0</v>
      </c>
      <c r="AD53" s="4">
        <v>45756</v>
      </c>
      <c r="AE53" s="10" t="str">
        <f>HYPERLINK("https://ieeg-my.sharepoint.com/:b:/g/personal/transparencia_ieeg_org_mx/EWcLQe1jWUZJipBudiuPS8wB80AMaYhsENE90RjHBn7xdw?e=DpFtfU")</f>
        <v>https://ieeg-my.sharepoint.com/:b:/g/personal/transparencia_ieeg_org_mx/EWcLQe1jWUZJipBudiuPS8wB80AMaYhsENE90RjHBn7xdw?e=DpFtfU</v>
      </c>
      <c r="AF53" s="3">
        <v>46</v>
      </c>
      <c r="AG53" s="10" t="s">
        <v>127</v>
      </c>
      <c r="AH53" s="3" t="s">
        <v>128</v>
      </c>
      <c r="AI53" s="4">
        <v>45839</v>
      </c>
      <c r="AJ53" s="3" t="s">
        <v>783</v>
      </c>
    </row>
    <row r="54" spans="1:36" x14ac:dyDescent="0.25">
      <c r="A54" s="3">
        <v>2025</v>
      </c>
      <c r="B54" s="4">
        <v>45748</v>
      </c>
      <c r="C54" s="4">
        <v>45838</v>
      </c>
      <c r="D54" t="s">
        <v>91</v>
      </c>
      <c r="E54" s="3" t="s">
        <v>194</v>
      </c>
      <c r="F54" s="3" t="s">
        <v>317</v>
      </c>
      <c r="G54" s="3" t="s">
        <v>317</v>
      </c>
      <c r="H54" s="3" t="s">
        <v>213</v>
      </c>
      <c r="I54" s="3" t="s">
        <v>318</v>
      </c>
      <c r="J54" s="3" t="s">
        <v>319</v>
      </c>
      <c r="K54" s="3" t="s">
        <v>320</v>
      </c>
      <c r="L54" t="s">
        <v>101</v>
      </c>
      <c r="M54" t="s">
        <v>103</v>
      </c>
      <c r="N54" s="3" t="s">
        <v>217</v>
      </c>
      <c r="O54" t="s">
        <v>105</v>
      </c>
      <c r="P54" s="3">
        <v>0</v>
      </c>
      <c r="Q54" s="3">
        <v>825</v>
      </c>
      <c r="R54" s="3" t="s">
        <v>124</v>
      </c>
      <c r="S54" s="3" t="s">
        <v>125</v>
      </c>
      <c r="T54" s="3" t="s">
        <v>125</v>
      </c>
      <c r="U54" s="3" t="s">
        <v>124</v>
      </c>
      <c r="V54" s="3" t="s">
        <v>125</v>
      </c>
      <c r="W54" s="3" t="s">
        <v>321</v>
      </c>
      <c r="X54" s="3" t="s">
        <v>217</v>
      </c>
      <c r="Y54" s="4">
        <v>45740</v>
      </c>
      <c r="Z54" s="4">
        <v>45744</v>
      </c>
      <c r="AA54" s="3">
        <v>47</v>
      </c>
      <c r="AB54" s="3">
        <v>825</v>
      </c>
      <c r="AC54" s="3">
        <v>0</v>
      </c>
      <c r="AD54" s="4">
        <v>45750</v>
      </c>
      <c r="AE54" s="10" t="str">
        <f>HYPERLINK("https://ieeg-my.sharepoint.com/:b:/g/personal/transparencia_ieeg_org_mx/EcsxFowKK8hNvGnkbaR2lZ4B66FE17qFWhV-uo0Xr0_QhQ?e=35otOq")</f>
        <v>https://ieeg-my.sharepoint.com/:b:/g/personal/transparencia_ieeg_org_mx/EcsxFowKK8hNvGnkbaR2lZ4B66FE17qFWhV-uo0Xr0_QhQ?e=35otOq</v>
      </c>
      <c r="AF54" s="3">
        <v>47</v>
      </c>
      <c r="AG54" s="10" t="s">
        <v>127</v>
      </c>
      <c r="AH54" s="3" t="s">
        <v>128</v>
      </c>
      <c r="AI54" s="4">
        <v>45839</v>
      </c>
      <c r="AJ54" s="3" t="s">
        <v>783</v>
      </c>
    </row>
    <row r="55" spans="1:36" x14ac:dyDescent="0.25">
      <c r="A55" s="3">
        <v>2025</v>
      </c>
      <c r="B55" s="4">
        <v>45748</v>
      </c>
      <c r="C55" s="4">
        <v>45838</v>
      </c>
      <c r="D55" t="s">
        <v>91</v>
      </c>
      <c r="E55" s="3" t="s">
        <v>194</v>
      </c>
      <c r="F55" s="3" t="s">
        <v>317</v>
      </c>
      <c r="G55" s="3" t="s">
        <v>317</v>
      </c>
      <c r="H55" s="3" t="s">
        <v>213</v>
      </c>
      <c r="I55" s="3" t="s">
        <v>318</v>
      </c>
      <c r="J55" s="3" t="s">
        <v>319</v>
      </c>
      <c r="K55" s="3" t="s">
        <v>320</v>
      </c>
      <c r="L55" t="s">
        <v>101</v>
      </c>
      <c r="M55" t="s">
        <v>103</v>
      </c>
      <c r="N55" s="3" t="s">
        <v>217</v>
      </c>
      <c r="O55" t="s">
        <v>105</v>
      </c>
      <c r="P55" s="3">
        <v>0</v>
      </c>
      <c r="Q55" s="3">
        <v>211</v>
      </c>
      <c r="R55" s="3" t="s">
        <v>124</v>
      </c>
      <c r="S55" s="3" t="s">
        <v>125</v>
      </c>
      <c r="T55" s="3" t="s">
        <v>125</v>
      </c>
      <c r="U55" s="3" t="s">
        <v>124</v>
      </c>
      <c r="V55" s="3" t="s">
        <v>125</v>
      </c>
      <c r="W55" s="3" t="s">
        <v>321</v>
      </c>
      <c r="X55" s="3" t="s">
        <v>217</v>
      </c>
      <c r="Y55" s="4">
        <v>45740</v>
      </c>
      <c r="Z55" s="4">
        <v>45744</v>
      </c>
      <c r="AA55" s="3">
        <v>48</v>
      </c>
      <c r="AB55" s="3">
        <v>211</v>
      </c>
      <c r="AC55" s="3">
        <v>0</v>
      </c>
      <c r="AD55" s="4">
        <v>45750</v>
      </c>
      <c r="AE55" s="3"/>
      <c r="AF55" s="3">
        <v>48</v>
      </c>
      <c r="AG55" s="10" t="s">
        <v>127</v>
      </c>
      <c r="AH55" s="3" t="s">
        <v>128</v>
      </c>
      <c r="AI55" s="4">
        <v>45839</v>
      </c>
      <c r="AJ55" s="3" t="s">
        <v>783</v>
      </c>
    </row>
    <row r="56" spans="1:36" x14ac:dyDescent="0.25">
      <c r="A56" s="3">
        <v>2025</v>
      </c>
      <c r="B56" s="4">
        <v>45748</v>
      </c>
      <c r="C56" s="4">
        <v>45838</v>
      </c>
      <c r="D56" t="s">
        <v>91</v>
      </c>
      <c r="E56" s="3" t="s">
        <v>194</v>
      </c>
      <c r="F56" s="3" t="s">
        <v>322</v>
      </c>
      <c r="G56" s="3" t="s">
        <v>322</v>
      </c>
      <c r="H56" s="3" t="s">
        <v>323</v>
      </c>
      <c r="I56" s="3" t="s">
        <v>324</v>
      </c>
      <c r="J56" s="3" t="s">
        <v>325</v>
      </c>
      <c r="K56" s="3" t="s">
        <v>326</v>
      </c>
      <c r="L56" t="s">
        <v>101</v>
      </c>
      <c r="M56" t="s">
        <v>103</v>
      </c>
      <c r="N56" s="3" t="s">
        <v>327</v>
      </c>
      <c r="O56" t="s">
        <v>105</v>
      </c>
      <c r="P56" s="3">
        <v>1</v>
      </c>
      <c r="Q56" s="3">
        <v>660</v>
      </c>
      <c r="R56" s="3" t="s">
        <v>124</v>
      </c>
      <c r="S56" s="3" t="s">
        <v>125</v>
      </c>
      <c r="T56" s="3" t="s">
        <v>125</v>
      </c>
      <c r="U56" s="3" t="s">
        <v>124</v>
      </c>
      <c r="V56" s="3" t="s">
        <v>125</v>
      </c>
      <c r="W56" s="3" t="s">
        <v>328</v>
      </c>
      <c r="X56" s="3" t="s">
        <v>327</v>
      </c>
      <c r="Y56" s="4">
        <v>45750</v>
      </c>
      <c r="Z56" s="4">
        <v>46118</v>
      </c>
      <c r="AA56" s="3">
        <v>49</v>
      </c>
      <c r="AB56" s="3">
        <v>660</v>
      </c>
      <c r="AC56" s="3">
        <v>0</v>
      </c>
      <c r="AD56" s="4">
        <v>45755</v>
      </c>
      <c r="AE56" s="10" t="str">
        <f>HYPERLINK("https://ieeg-my.sharepoint.com/:b:/g/personal/transparencia_ieeg_org_mx/EW4QmpVL8U9Ek9gkjyTWzKwBeXwF2aE-ettjw7tTCoPltA?e=YU1W7K")</f>
        <v>https://ieeg-my.sharepoint.com/:b:/g/personal/transparencia_ieeg_org_mx/EW4QmpVL8U9Ek9gkjyTWzKwBeXwF2aE-ettjw7tTCoPltA?e=YU1W7K</v>
      </c>
      <c r="AF56" s="3">
        <v>49</v>
      </c>
      <c r="AG56" s="10" t="s">
        <v>127</v>
      </c>
      <c r="AH56" s="3" t="s">
        <v>128</v>
      </c>
      <c r="AI56" s="4">
        <v>45839</v>
      </c>
      <c r="AJ56" s="3" t="s">
        <v>783</v>
      </c>
    </row>
    <row r="57" spans="1:36" x14ac:dyDescent="0.25">
      <c r="A57" s="3">
        <v>2025</v>
      </c>
      <c r="B57" s="4">
        <v>45748</v>
      </c>
      <c r="C57" s="4">
        <v>45838</v>
      </c>
      <c r="D57" t="s">
        <v>91</v>
      </c>
      <c r="E57" s="3" t="s">
        <v>129</v>
      </c>
      <c r="F57" s="3" t="s">
        <v>329</v>
      </c>
      <c r="G57" s="3" t="s">
        <v>330</v>
      </c>
      <c r="H57" s="3" t="s">
        <v>331</v>
      </c>
      <c r="I57" s="3" t="s">
        <v>332</v>
      </c>
      <c r="J57" s="3" t="s">
        <v>333</v>
      </c>
      <c r="K57" s="3" t="s">
        <v>334</v>
      </c>
      <c r="L57" t="s">
        <v>102</v>
      </c>
      <c r="M57" t="s">
        <v>103</v>
      </c>
      <c r="N57" s="3" t="s">
        <v>335</v>
      </c>
      <c r="O57" t="s">
        <v>105</v>
      </c>
      <c r="P57" s="3">
        <v>1</v>
      </c>
      <c r="Q57" s="5">
        <v>2302.3000000000002</v>
      </c>
      <c r="R57" s="3" t="s">
        <v>124</v>
      </c>
      <c r="S57" s="3" t="s">
        <v>125</v>
      </c>
      <c r="T57" s="3" t="s">
        <v>125</v>
      </c>
      <c r="U57" s="3" t="s">
        <v>124</v>
      </c>
      <c r="V57" s="3" t="s">
        <v>125</v>
      </c>
      <c r="W57" s="3" t="s">
        <v>336</v>
      </c>
      <c r="X57" s="3" t="s">
        <v>335</v>
      </c>
      <c r="Y57" s="4">
        <v>45734</v>
      </c>
      <c r="Z57" s="4">
        <v>45747</v>
      </c>
      <c r="AA57" s="3">
        <v>50</v>
      </c>
      <c r="AB57" s="5">
        <v>2302.3000000000002</v>
      </c>
      <c r="AC57" s="3">
        <v>0</v>
      </c>
      <c r="AD57" s="4">
        <v>45755</v>
      </c>
      <c r="AE57" s="10" t="str">
        <f>HYPERLINK("https://ieeg-my.sharepoint.com/:b:/g/personal/transparencia_ieeg_org_mx/EX7nppGvVVlHjrJwdAwCEgcBKj0M7DZ27zN5C4s3ENVtWg?e=vK8TOG")</f>
        <v>https://ieeg-my.sharepoint.com/:b:/g/personal/transparencia_ieeg_org_mx/EX7nppGvVVlHjrJwdAwCEgcBKj0M7DZ27zN5C4s3ENVtWg?e=vK8TOG</v>
      </c>
      <c r="AF57" s="3">
        <v>50</v>
      </c>
      <c r="AG57" s="10" t="s">
        <v>127</v>
      </c>
      <c r="AH57" s="3" t="s">
        <v>128</v>
      </c>
      <c r="AI57" s="4">
        <v>45839</v>
      </c>
      <c r="AJ57" s="3" t="s">
        <v>783</v>
      </c>
    </row>
    <row r="58" spans="1:36" x14ac:dyDescent="0.25">
      <c r="A58" s="3">
        <v>2025</v>
      </c>
      <c r="B58" s="4">
        <v>45748</v>
      </c>
      <c r="C58" s="4">
        <v>45838</v>
      </c>
      <c r="D58" t="s">
        <v>91</v>
      </c>
      <c r="E58" s="3" t="s">
        <v>129</v>
      </c>
      <c r="F58" s="3" t="s">
        <v>329</v>
      </c>
      <c r="G58" s="3" t="s">
        <v>330</v>
      </c>
      <c r="H58" s="3" t="s">
        <v>331</v>
      </c>
      <c r="I58" s="3" t="s">
        <v>332</v>
      </c>
      <c r="J58" s="3" t="s">
        <v>333</v>
      </c>
      <c r="K58" s="3" t="s">
        <v>334</v>
      </c>
      <c r="L58" t="s">
        <v>102</v>
      </c>
      <c r="M58" t="s">
        <v>103</v>
      </c>
      <c r="N58" s="3" t="s">
        <v>335</v>
      </c>
      <c r="O58" t="s">
        <v>105</v>
      </c>
      <c r="P58" s="3">
        <v>1</v>
      </c>
      <c r="Q58" s="3">
        <v>350</v>
      </c>
      <c r="R58" s="3" t="s">
        <v>124</v>
      </c>
      <c r="S58" s="3" t="s">
        <v>125</v>
      </c>
      <c r="T58" s="3" t="s">
        <v>125</v>
      </c>
      <c r="U58" s="3" t="s">
        <v>124</v>
      </c>
      <c r="V58" s="3" t="s">
        <v>125</v>
      </c>
      <c r="W58" s="3" t="s">
        <v>337</v>
      </c>
      <c r="X58" s="3" t="s">
        <v>335</v>
      </c>
      <c r="Y58" s="4">
        <v>45741</v>
      </c>
      <c r="Z58" s="4">
        <v>45747</v>
      </c>
      <c r="AA58" s="3">
        <v>51</v>
      </c>
      <c r="AB58" s="3">
        <v>350</v>
      </c>
      <c r="AC58" s="3">
        <v>0</v>
      </c>
      <c r="AD58" s="4">
        <v>45755</v>
      </c>
      <c r="AE58" s="3"/>
      <c r="AF58" s="3">
        <v>51</v>
      </c>
      <c r="AG58" s="10" t="s">
        <v>127</v>
      </c>
      <c r="AH58" s="3" t="s">
        <v>128</v>
      </c>
      <c r="AI58" s="4">
        <v>45839</v>
      </c>
      <c r="AJ58" s="3" t="s">
        <v>783</v>
      </c>
    </row>
    <row r="59" spans="1:36" x14ac:dyDescent="0.25">
      <c r="A59" s="3">
        <v>2025</v>
      </c>
      <c r="B59" s="4">
        <v>45748</v>
      </c>
      <c r="C59" s="4">
        <v>45838</v>
      </c>
      <c r="D59" t="s">
        <v>91</v>
      </c>
      <c r="E59" s="3" t="s">
        <v>194</v>
      </c>
      <c r="F59" s="3" t="s">
        <v>338</v>
      </c>
      <c r="G59" s="3" t="s">
        <v>237</v>
      </c>
      <c r="H59" s="3" t="s">
        <v>331</v>
      </c>
      <c r="I59" s="3" t="s">
        <v>339</v>
      </c>
      <c r="J59" s="3" t="s">
        <v>340</v>
      </c>
      <c r="K59" s="3" t="s">
        <v>341</v>
      </c>
      <c r="L59" t="s">
        <v>102</v>
      </c>
      <c r="M59" t="s">
        <v>103</v>
      </c>
      <c r="N59" s="3" t="s">
        <v>342</v>
      </c>
      <c r="O59" t="s">
        <v>105</v>
      </c>
      <c r="P59" s="3">
        <v>1</v>
      </c>
      <c r="Q59" s="3">
        <v>272</v>
      </c>
      <c r="R59" s="3" t="s">
        <v>124</v>
      </c>
      <c r="S59" s="3" t="s">
        <v>125</v>
      </c>
      <c r="T59" s="3" t="s">
        <v>125</v>
      </c>
      <c r="U59" s="3" t="s">
        <v>124</v>
      </c>
      <c r="V59" s="3" t="s">
        <v>125</v>
      </c>
      <c r="W59" s="3" t="s">
        <v>248</v>
      </c>
      <c r="X59" s="3" t="s">
        <v>342</v>
      </c>
      <c r="Y59" s="4">
        <v>45744</v>
      </c>
      <c r="Z59" s="4">
        <v>45744</v>
      </c>
      <c r="AA59" s="3">
        <v>52</v>
      </c>
      <c r="AB59" s="3">
        <v>272</v>
      </c>
      <c r="AC59" s="3">
        <v>0</v>
      </c>
      <c r="AD59" s="4">
        <v>45755</v>
      </c>
      <c r="AE59" s="10" t="str">
        <f>HYPERLINK("https://ieeg-my.sharepoint.com/:b:/g/personal/transparencia_ieeg_org_mx/EQQpHKCWcWRDumE03CpnkPABHJlKjyC9Zq39bApKXSssdg?e=ZBwf2l")</f>
        <v>https://ieeg-my.sharepoint.com/:b:/g/personal/transparencia_ieeg_org_mx/EQQpHKCWcWRDumE03CpnkPABHJlKjyC9Zq39bApKXSssdg?e=ZBwf2l</v>
      </c>
      <c r="AF59" s="3">
        <v>52</v>
      </c>
      <c r="AG59" s="10" t="s">
        <v>127</v>
      </c>
      <c r="AH59" s="3" t="s">
        <v>128</v>
      </c>
      <c r="AI59" s="4">
        <v>45839</v>
      </c>
      <c r="AJ59" s="3" t="s">
        <v>783</v>
      </c>
    </row>
    <row r="60" spans="1:36" x14ac:dyDescent="0.25">
      <c r="A60" s="3">
        <v>2025</v>
      </c>
      <c r="B60" s="4">
        <v>45748</v>
      </c>
      <c r="C60" s="4">
        <v>45838</v>
      </c>
      <c r="D60" t="s">
        <v>91</v>
      </c>
      <c r="E60" s="3" t="s">
        <v>194</v>
      </c>
      <c r="F60" s="3" t="s">
        <v>338</v>
      </c>
      <c r="G60" s="3" t="s">
        <v>237</v>
      </c>
      <c r="H60" s="3" t="s">
        <v>331</v>
      </c>
      <c r="I60" s="3" t="s">
        <v>339</v>
      </c>
      <c r="J60" s="3" t="s">
        <v>340</v>
      </c>
      <c r="K60" s="3" t="s">
        <v>341</v>
      </c>
      <c r="L60" t="s">
        <v>102</v>
      </c>
      <c r="M60" t="s">
        <v>103</v>
      </c>
      <c r="N60" s="3" t="s">
        <v>342</v>
      </c>
      <c r="O60" t="s">
        <v>105</v>
      </c>
      <c r="P60" s="3">
        <v>1</v>
      </c>
      <c r="Q60" s="3">
        <v>38</v>
      </c>
      <c r="R60" s="3" t="s">
        <v>124</v>
      </c>
      <c r="S60" s="3" t="s">
        <v>125</v>
      </c>
      <c r="T60" s="3" t="s">
        <v>125</v>
      </c>
      <c r="U60" s="3" t="s">
        <v>124</v>
      </c>
      <c r="V60" s="3" t="s">
        <v>125</v>
      </c>
      <c r="W60" s="3" t="s">
        <v>248</v>
      </c>
      <c r="X60" s="3" t="s">
        <v>342</v>
      </c>
      <c r="Y60" s="4">
        <v>38439</v>
      </c>
      <c r="Z60" s="4">
        <v>45744</v>
      </c>
      <c r="AA60" s="3">
        <v>53</v>
      </c>
      <c r="AB60" s="3">
        <v>38</v>
      </c>
      <c r="AC60" s="3">
        <v>0</v>
      </c>
      <c r="AD60" s="4">
        <v>45755</v>
      </c>
      <c r="AE60" s="3"/>
      <c r="AF60" s="3">
        <v>53</v>
      </c>
      <c r="AG60" s="10" t="s">
        <v>127</v>
      </c>
      <c r="AH60" s="3" t="s">
        <v>128</v>
      </c>
      <c r="AI60" s="4">
        <v>45839</v>
      </c>
      <c r="AJ60" s="3" t="s">
        <v>783</v>
      </c>
    </row>
    <row r="61" spans="1:36" x14ac:dyDescent="0.25">
      <c r="A61" s="3">
        <v>2025</v>
      </c>
      <c r="B61" s="4">
        <v>45748</v>
      </c>
      <c r="C61" s="4">
        <v>45838</v>
      </c>
      <c r="D61" t="s">
        <v>91</v>
      </c>
      <c r="E61" s="3" t="s">
        <v>194</v>
      </c>
      <c r="F61" s="3" t="s">
        <v>338</v>
      </c>
      <c r="G61" s="3" t="s">
        <v>237</v>
      </c>
      <c r="H61" s="3" t="s">
        <v>331</v>
      </c>
      <c r="I61" s="3" t="s">
        <v>339</v>
      </c>
      <c r="J61" s="3" t="s">
        <v>340</v>
      </c>
      <c r="K61" s="3" t="s">
        <v>341</v>
      </c>
      <c r="L61" t="s">
        <v>102</v>
      </c>
      <c r="M61" t="s">
        <v>103</v>
      </c>
      <c r="N61" s="3" t="s">
        <v>343</v>
      </c>
      <c r="O61" t="s">
        <v>105</v>
      </c>
      <c r="P61" s="3">
        <v>0</v>
      </c>
      <c r="Q61" s="3">
        <v>164</v>
      </c>
      <c r="R61" s="3" t="s">
        <v>124</v>
      </c>
      <c r="S61" s="3" t="s">
        <v>125</v>
      </c>
      <c r="T61" s="3" t="s">
        <v>125</v>
      </c>
      <c r="U61" s="3" t="s">
        <v>124</v>
      </c>
      <c r="V61" s="3" t="s">
        <v>125</v>
      </c>
      <c r="W61" s="3" t="s">
        <v>344</v>
      </c>
      <c r="X61" s="3" t="s">
        <v>343</v>
      </c>
      <c r="Y61" s="4">
        <v>45743</v>
      </c>
      <c r="Z61" s="4">
        <v>45743</v>
      </c>
      <c r="AA61" s="3">
        <v>54</v>
      </c>
      <c r="AB61" s="3">
        <v>164</v>
      </c>
      <c r="AC61" s="3">
        <v>0</v>
      </c>
      <c r="AD61" s="4">
        <v>45755</v>
      </c>
      <c r="AE61" s="10" t="str">
        <f>HYPERLINK("https://ieeg-my.sharepoint.com/:b:/g/personal/transparencia_ieeg_org_mx/EZZLkXJcHuVPsOfftbj41PQBdEFcqvdvmn5kZWHoKilf0w?e=6Hau8u")</f>
        <v>https://ieeg-my.sharepoint.com/:b:/g/personal/transparencia_ieeg_org_mx/EZZLkXJcHuVPsOfftbj41PQBdEFcqvdvmn5kZWHoKilf0w?e=6Hau8u</v>
      </c>
      <c r="AF61" s="3">
        <v>54</v>
      </c>
      <c r="AG61" s="10" t="s">
        <v>127</v>
      </c>
      <c r="AH61" s="3" t="s">
        <v>128</v>
      </c>
      <c r="AI61" s="4">
        <v>45839</v>
      </c>
      <c r="AJ61" s="3" t="s">
        <v>783</v>
      </c>
    </row>
    <row r="62" spans="1:36" x14ac:dyDescent="0.25">
      <c r="A62" s="3">
        <v>2025</v>
      </c>
      <c r="B62" s="4">
        <v>45748</v>
      </c>
      <c r="C62" s="4">
        <v>45838</v>
      </c>
      <c r="D62" t="s">
        <v>91</v>
      </c>
      <c r="E62" s="3" t="s">
        <v>129</v>
      </c>
      <c r="F62" s="3" t="s">
        <v>329</v>
      </c>
      <c r="G62" s="3" t="s">
        <v>330</v>
      </c>
      <c r="H62" s="3" t="s">
        <v>331</v>
      </c>
      <c r="I62" s="3" t="s">
        <v>332</v>
      </c>
      <c r="J62" s="3" t="s">
        <v>333</v>
      </c>
      <c r="K62" s="3" t="s">
        <v>334</v>
      </c>
      <c r="L62" t="s">
        <v>102</v>
      </c>
      <c r="M62" t="s">
        <v>103</v>
      </c>
      <c r="N62" s="3" t="s">
        <v>343</v>
      </c>
      <c r="O62" t="s">
        <v>105</v>
      </c>
      <c r="P62" s="3">
        <v>0</v>
      </c>
      <c r="Q62" s="3">
        <v>227</v>
      </c>
      <c r="R62" s="3" t="s">
        <v>124</v>
      </c>
      <c r="S62" s="3" t="s">
        <v>125</v>
      </c>
      <c r="T62" s="3" t="s">
        <v>125</v>
      </c>
      <c r="U62" s="3" t="s">
        <v>124</v>
      </c>
      <c r="V62" s="3" t="s">
        <v>125</v>
      </c>
      <c r="W62" s="3" t="s">
        <v>345</v>
      </c>
      <c r="X62" s="3" t="s">
        <v>343</v>
      </c>
      <c r="Y62" s="4">
        <v>45743</v>
      </c>
      <c r="Z62" s="4">
        <v>45743</v>
      </c>
      <c r="AA62" s="3">
        <v>55</v>
      </c>
      <c r="AB62" s="3">
        <v>227</v>
      </c>
      <c r="AC62" s="3">
        <v>0</v>
      </c>
      <c r="AD62" s="4">
        <v>45755</v>
      </c>
      <c r="AE62" s="10" t="str">
        <f>HYPERLINK("https://ieeg-my.sharepoint.com/:b:/g/personal/transparencia_ieeg_org_mx/EYoMVdqcHB9CpRNXzeWe_jwB06AHpYuXq6jf01HPngdxPQ?e=K8WSgu")</f>
        <v>https://ieeg-my.sharepoint.com/:b:/g/personal/transparencia_ieeg_org_mx/EYoMVdqcHB9CpRNXzeWe_jwB06AHpYuXq6jf01HPngdxPQ?e=K8WSgu</v>
      </c>
      <c r="AF62" s="3">
        <v>55</v>
      </c>
      <c r="AG62" s="10" t="s">
        <v>127</v>
      </c>
      <c r="AH62" s="3" t="s">
        <v>128</v>
      </c>
      <c r="AI62" s="4">
        <v>45839</v>
      </c>
      <c r="AJ62" s="3" t="s">
        <v>783</v>
      </c>
    </row>
    <row r="63" spans="1:36" x14ac:dyDescent="0.25">
      <c r="A63" s="3">
        <v>2025</v>
      </c>
      <c r="B63" s="4">
        <v>45748</v>
      </c>
      <c r="C63" s="4">
        <v>45838</v>
      </c>
      <c r="D63" t="s">
        <v>91</v>
      </c>
      <c r="E63" s="3" t="s">
        <v>129</v>
      </c>
      <c r="F63" s="3" t="s">
        <v>165</v>
      </c>
      <c r="G63" s="3" t="s">
        <v>166</v>
      </c>
      <c r="H63" s="3" t="s">
        <v>346</v>
      </c>
      <c r="I63" s="3" t="s">
        <v>347</v>
      </c>
      <c r="J63" s="3" t="s">
        <v>348</v>
      </c>
      <c r="K63" s="3" t="s">
        <v>229</v>
      </c>
      <c r="L63" t="s">
        <v>101</v>
      </c>
      <c r="M63" t="s">
        <v>103</v>
      </c>
      <c r="N63" s="3" t="s">
        <v>349</v>
      </c>
      <c r="O63" t="s">
        <v>105</v>
      </c>
      <c r="P63" s="3">
        <v>1</v>
      </c>
      <c r="Q63" s="3">
        <v>584</v>
      </c>
      <c r="R63" s="3" t="s">
        <v>124</v>
      </c>
      <c r="S63" s="3" t="s">
        <v>125</v>
      </c>
      <c r="T63" s="3" t="s">
        <v>350</v>
      </c>
      <c r="U63" s="3" t="s">
        <v>124</v>
      </c>
      <c r="V63" s="3" t="s">
        <v>125</v>
      </c>
      <c r="W63" s="3" t="s">
        <v>125</v>
      </c>
      <c r="X63" s="3" t="s">
        <v>349</v>
      </c>
      <c r="Y63" s="4">
        <v>45734</v>
      </c>
      <c r="Z63" s="4">
        <v>45749</v>
      </c>
      <c r="AA63" s="3">
        <v>56</v>
      </c>
      <c r="AB63" s="3">
        <v>584</v>
      </c>
      <c r="AC63" s="3">
        <v>0</v>
      </c>
      <c r="AD63" s="4">
        <v>45768</v>
      </c>
      <c r="AE63" s="10" t="str">
        <f>HYPERLINK("https://ieeg-my.sharepoint.com/:b:/g/personal/transparencia_ieeg_org_mx/EQb3n-2dTvRMsVHjxNVhOVcBOnxtdfPXwypc_AW6wuDt1w?e=TsFuT1")</f>
        <v>https://ieeg-my.sharepoint.com/:b:/g/personal/transparencia_ieeg_org_mx/EQb3n-2dTvRMsVHjxNVhOVcBOnxtdfPXwypc_AW6wuDt1w?e=TsFuT1</v>
      </c>
      <c r="AF63" s="3">
        <v>56</v>
      </c>
      <c r="AG63" s="10" t="s">
        <v>127</v>
      </c>
      <c r="AH63" s="3" t="s">
        <v>128</v>
      </c>
      <c r="AI63" s="4">
        <v>45839</v>
      </c>
      <c r="AJ63" s="3" t="s">
        <v>783</v>
      </c>
    </row>
    <row r="64" spans="1:36" x14ac:dyDescent="0.25">
      <c r="A64" s="3">
        <v>2025</v>
      </c>
      <c r="B64" s="4">
        <v>45748</v>
      </c>
      <c r="C64" s="4">
        <v>45838</v>
      </c>
      <c r="D64" t="s">
        <v>91</v>
      </c>
      <c r="E64" s="3" t="s">
        <v>129</v>
      </c>
      <c r="F64" s="3" t="s">
        <v>351</v>
      </c>
      <c r="G64" s="3" t="s">
        <v>330</v>
      </c>
      <c r="H64" s="3" t="s">
        <v>331</v>
      </c>
      <c r="I64" s="3" t="s">
        <v>352</v>
      </c>
      <c r="J64" s="3" t="s">
        <v>353</v>
      </c>
      <c r="K64" s="3" t="s">
        <v>354</v>
      </c>
      <c r="L64" t="s">
        <v>102</v>
      </c>
      <c r="M64" t="s">
        <v>103</v>
      </c>
      <c r="N64" s="3" t="s">
        <v>355</v>
      </c>
      <c r="O64" t="s">
        <v>105</v>
      </c>
      <c r="P64" s="3">
        <v>1</v>
      </c>
      <c r="Q64" s="3">
        <v>498</v>
      </c>
      <c r="R64" s="3" t="s">
        <v>124</v>
      </c>
      <c r="S64" s="3" t="s">
        <v>125</v>
      </c>
      <c r="T64" s="3" t="s">
        <v>125</v>
      </c>
      <c r="U64" s="3" t="s">
        <v>124</v>
      </c>
      <c r="V64" s="3" t="s">
        <v>125</v>
      </c>
      <c r="W64" s="3" t="s">
        <v>356</v>
      </c>
      <c r="X64" s="3" t="s">
        <v>355</v>
      </c>
      <c r="Y64" s="4">
        <v>45756</v>
      </c>
      <c r="Z64" s="4">
        <v>45756</v>
      </c>
      <c r="AA64" s="3">
        <v>57</v>
      </c>
      <c r="AB64" s="3">
        <v>498</v>
      </c>
      <c r="AC64" s="3">
        <v>0</v>
      </c>
      <c r="AD64" s="4">
        <v>45757</v>
      </c>
      <c r="AE64" s="10" t="str">
        <f>HYPERLINK("https://ieeg-my.sharepoint.com/:b:/g/personal/transparencia_ieeg_org_mx/Ec0wrjX-y7lDnCmtugwEakwBzvWn0CgwCmp5NlKJCIURVA?e=Sa1Oxc")</f>
        <v>https://ieeg-my.sharepoint.com/:b:/g/personal/transparencia_ieeg_org_mx/Ec0wrjX-y7lDnCmtugwEakwBzvWn0CgwCmp5NlKJCIURVA?e=Sa1Oxc</v>
      </c>
      <c r="AF64" s="3">
        <v>57</v>
      </c>
      <c r="AG64" s="10" t="s">
        <v>127</v>
      </c>
      <c r="AH64" s="3" t="s">
        <v>128</v>
      </c>
      <c r="AI64" s="4">
        <v>45839</v>
      </c>
      <c r="AJ64" s="3" t="s">
        <v>783</v>
      </c>
    </row>
    <row r="65" spans="1:36" x14ac:dyDescent="0.25">
      <c r="A65" s="3">
        <v>2025</v>
      </c>
      <c r="B65" s="4">
        <v>45748</v>
      </c>
      <c r="C65" s="4">
        <v>45838</v>
      </c>
      <c r="D65" t="s">
        <v>91</v>
      </c>
      <c r="E65" s="3" t="s">
        <v>129</v>
      </c>
      <c r="F65" s="3" t="s">
        <v>351</v>
      </c>
      <c r="G65" s="3" t="s">
        <v>330</v>
      </c>
      <c r="H65" s="3" t="s">
        <v>331</v>
      </c>
      <c r="I65" s="3" t="s">
        <v>352</v>
      </c>
      <c r="J65" s="3" t="s">
        <v>353</v>
      </c>
      <c r="K65" s="3" t="s">
        <v>354</v>
      </c>
      <c r="L65" t="s">
        <v>102</v>
      </c>
      <c r="M65" t="s">
        <v>103</v>
      </c>
      <c r="N65" s="3" t="s">
        <v>355</v>
      </c>
      <c r="O65" t="s">
        <v>105</v>
      </c>
      <c r="P65" s="3">
        <v>1</v>
      </c>
      <c r="Q65" s="3">
        <v>161</v>
      </c>
      <c r="R65" s="3" t="s">
        <v>124</v>
      </c>
      <c r="S65" s="3" t="s">
        <v>125</v>
      </c>
      <c r="T65" s="3" t="s">
        <v>125</v>
      </c>
      <c r="U65" s="3" t="s">
        <v>124</v>
      </c>
      <c r="V65" s="3" t="s">
        <v>125</v>
      </c>
      <c r="W65" s="3" t="s">
        <v>356</v>
      </c>
      <c r="X65" s="3" t="s">
        <v>355</v>
      </c>
      <c r="Y65" s="4">
        <v>45756</v>
      </c>
      <c r="Z65" s="4">
        <v>45756</v>
      </c>
      <c r="AA65" s="3">
        <v>58</v>
      </c>
      <c r="AB65" s="3">
        <v>161</v>
      </c>
      <c r="AC65" s="3">
        <v>0</v>
      </c>
      <c r="AD65" s="4">
        <v>45757</v>
      </c>
      <c r="AE65" s="3"/>
      <c r="AF65" s="3">
        <v>58</v>
      </c>
      <c r="AG65" s="10" t="s">
        <v>127</v>
      </c>
      <c r="AH65" s="3" t="s">
        <v>128</v>
      </c>
      <c r="AI65" s="4">
        <v>45839</v>
      </c>
      <c r="AJ65" s="3" t="s">
        <v>783</v>
      </c>
    </row>
    <row r="66" spans="1:36" x14ac:dyDescent="0.25">
      <c r="A66" s="3">
        <v>2025</v>
      </c>
      <c r="B66" s="4">
        <v>45748</v>
      </c>
      <c r="C66" s="4">
        <v>45838</v>
      </c>
      <c r="D66" t="s">
        <v>91</v>
      </c>
      <c r="E66" s="3" t="s">
        <v>194</v>
      </c>
      <c r="F66" s="3" t="s">
        <v>317</v>
      </c>
      <c r="G66" s="3" t="s">
        <v>317</v>
      </c>
      <c r="H66" s="3" t="s">
        <v>213</v>
      </c>
      <c r="I66" s="3" t="s">
        <v>357</v>
      </c>
      <c r="J66" s="3" t="s">
        <v>358</v>
      </c>
      <c r="K66" s="3" t="s">
        <v>359</v>
      </c>
      <c r="L66" t="s">
        <v>101</v>
      </c>
      <c r="M66" t="s">
        <v>103</v>
      </c>
      <c r="N66" s="3" t="s">
        <v>217</v>
      </c>
      <c r="O66" t="s">
        <v>105</v>
      </c>
      <c r="P66" s="3">
        <v>0</v>
      </c>
      <c r="Q66" s="3">
        <v>990</v>
      </c>
      <c r="R66" s="3" t="s">
        <v>124</v>
      </c>
      <c r="S66" s="3" t="s">
        <v>125</v>
      </c>
      <c r="T66" s="3" t="s">
        <v>125</v>
      </c>
      <c r="U66" s="3" t="s">
        <v>124</v>
      </c>
      <c r="V66" s="3" t="s">
        <v>125</v>
      </c>
      <c r="W66" s="3" t="s">
        <v>360</v>
      </c>
      <c r="X66" s="3" t="s">
        <v>217</v>
      </c>
      <c r="Y66" s="4">
        <v>45748</v>
      </c>
      <c r="Z66" s="4">
        <v>45757</v>
      </c>
      <c r="AA66" s="3">
        <v>59</v>
      </c>
      <c r="AB66" s="3">
        <v>990</v>
      </c>
      <c r="AC66" s="3">
        <v>0</v>
      </c>
      <c r="AD66" s="4">
        <v>45769</v>
      </c>
      <c r="AE66" s="10" t="str">
        <f>HYPERLINK("https://ieeg-my.sharepoint.com/:b:/g/personal/transparencia_ieeg_org_mx/EUUTUESD1HBGoorNvFKsQR4BvHnvfSf3tdc7vzzc_9wLYQ?e=NMR6fG")</f>
        <v>https://ieeg-my.sharepoint.com/:b:/g/personal/transparencia_ieeg_org_mx/EUUTUESD1HBGoorNvFKsQR4BvHnvfSf3tdc7vzzc_9wLYQ?e=NMR6fG</v>
      </c>
      <c r="AF66" s="3">
        <v>59</v>
      </c>
      <c r="AG66" s="10" t="s">
        <v>127</v>
      </c>
      <c r="AH66" s="3" t="s">
        <v>128</v>
      </c>
      <c r="AI66" s="4">
        <v>45839</v>
      </c>
      <c r="AJ66" s="3" t="s">
        <v>783</v>
      </c>
    </row>
    <row r="67" spans="1:36" x14ac:dyDescent="0.25">
      <c r="A67" s="3">
        <v>2025</v>
      </c>
      <c r="B67" s="4">
        <v>45748</v>
      </c>
      <c r="C67" s="4">
        <v>45838</v>
      </c>
      <c r="D67" t="s">
        <v>91</v>
      </c>
      <c r="E67" s="3" t="s">
        <v>194</v>
      </c>
      <c r="F67" s="3" t="s">
        <v>317</v>
      </c>
      <c r="G67" s="3" t="s">
        <v>317</v>
      </c>
      <c r="H67" s="3" t="s">
        <v>213</v>
      </c>
      <c r="I67" s="3" t="s">
        <v>357</v>
      </c>
      <c r="J67" s="3" t="s">
        <v>358</v>
      </c>
      <c r="K67" s="3" t="s">
        <v>359</v>
      </c>
      <c r="L67" t="s">
        <v>101</v>
      </c>
      <c r="M67" t="s">
        <v>103</v>
      </c>
      <c r="N67" s="3" t="s">
        <v>217</v>
      </c>
      <c r="O67" t="s">
        <v>105</v>
      </c>
      <c r="P67" s="3">
        <v>0</v>
      </c>
      <c r="Q67" s="3">
        <v>266</v>
      </c>
      <c r="R67" s="3" t="s">
        <v>124</v>
      </c>
      <c r="S67" s="3" t="s">
        <v>125</v>
      </c>
      <c r="T67" s="3" t="s">
        <v>125</v>
      </c>
      <c r="U67" s="3" t="s">
        <v>124</v>
      </c>
      <c r="V67" s="3" t="s">
        <v>125</v>
      </c>
      <c r="W67" s="3" t="s">
        <v>360</v>
      </c>
      <c r="X67" s="3" t="s">
        <v>217</v>
      </c>
      <c r="Y67" s="4">
        <v>45748</v>
      </c>
      <c r="Z67" s="4">
        <v>45757</v>
      </c>
      <c r="AA67" s="3">
        <v>60</v>
      </c>
      <c r="AB67" s="3">
        <v>266</v>
      </c>
      <c r="AC67" s="3">
        <v>0</v>
      </c>
      <c r="AD67" s="4">
        <v>45769</v>
      </c>
      <c r="AE67" s="3"/>
      <c r="AF67" s="3">
        <v>60</v>
      </c>
      <c r="AG67" s="10" t="s">
        <v>127</v>
      </c>
      <c r="AH67" s="3" t="s">
        <v>128</v>
      </c>
      <c r="AI67" s="4">
        <v>45839</v>
      </c>
      <c r="AJ67" s="3" t="s">
        <v>783</v>
      </c>
    </row>
    <row r="68" spans="1:36" x14ac:dyDescent="0.25">
      <c r="A68" s="3">
        <v>2025</v>
      </c>
      <c r="B68" s="4">
        <v>45748</v>
      </c>
      <c r="C68" s="4">
        <v>45838</v>
      </c>
      <c r="D68" t="s">
        <v>91</v>
      </c>
      <c r="E68" s="3" t="s">
        <v>194</v>
      </c>
      <c r="F68" s="3" t="s">
        <v>317</v>
      </c>
      <c r="G68" s="3" t="s">
        <v>317</v>
      </c>
      <c r="H68" s="3" t="s">
        <v>213</v>
      </c>
      <c r="I68" s="3" t="s">
        <v>318</v>
      </c>
      <c r="J68" s="3" t="s">
        <v>319</v>
      </c>
      <c r="K68" s="3" t="s">
        <v>320</v>
      </c>
      <c r="L68" t="s">
        <v>101</v>
      </c>
      <c r="M68" t="s">
        <v>103</v>
      </c>
      <c r="N68" s="3" t="s">
        <v>217</v>
      </c>
      <c r="O68" t="s">
        <v>105</v>
      </c>
      <c r="P68" s="3">
        <v>0</v>
      </c>
      <c r="Q68" s="5">
        <v>1485</v>
      </c>
      <c r="R68" s="3" t="s">
        <v>124</v>
      </c>
      <c r="S68" s="3" t="s">
        <v>125</v>
      </c>
      <c r="T68" s="3" t="s">
        <v>125</v>
      </c>
      <c r="U68" s="3" t="s">
        <v>124</v>
      </c>
      <c r="V68" s="3" t="s">
        <v>125</v>
      </c>
      <c r="W68" s="3" t="s">
        <v>361</v>
      </c>
      <c r="X68" s="3" t="s">
        <v>217</v>
      </c>
      <c r="Y68" s="4">
        <v>45747</v>
      </c>
      <c r="Z68" s="4">
        <v>45751</v>
      </c>
      <c r="AA68" s="3">
        <v>61</v>
      </c>
      <c r="AB68" s="5">
        <v>1485</v>
      </c>
      <c r="AC68" s="3">
        <v>0</v>
      </c>
      <c r="AD68" s="4">
        <v>45768</v>
      </c>
      <c r="AE68" s="10" t="str">
        <f>HYPERLINK("https://ieeg-my.sharepoint.com/:b:/g/personal/transparencia_ieeg_org_mx/ERNYcc8EtKlGjinDag_o5ewBaUy5fwHb8mK_pm4_8Sk-NQ?e=ihbA2C")</f>
        <v>https://ieeg-my.sharepoint.com/:b:/g/personal/transparencia_ieeg_org_mx/ERNYcc8EtKlGjinDag_o5ewBaUy5fwHb8mK_pm4_8Sk-NQ?e=ihbA2C</v>
      </c>
      <c r="AF68" s="3">
        <v>61</v>
      </c>
      <c r="AG68" s="10" t="s">
        <v>127</v>
      </c>
      <c r="AH68" s="3" t="s">
        <v>128</v>
      </c>
      <c r="AI68" s="4">
        <v>45839</v>
      </c>
      <c r="AJ68" s="3" t="s">
        <v>783</v>
      </c>
    </row>
    <row r="69" spans="1:36" x14ac:dyDescent="0.25">
      <c r="A69" s="3">
        <v>2025</v>
      </c>
      <c r="B69" s="4">
        <v>45748</v>
      </c>
      <c r="C69" s="4">
        <v>45838</v>
      </c>
      <c r="D69" t="s">
        <v>91</v>
      </c>
      <c r="E69" s="3" t="s">
        <v>194</v>
      </c>
      <c r="F69" s="3" t="s">
        <v>317</v>
      </c>
      <c r="G69" s="3" t="s">
        <v>317</v>
      </c>
      <c r="H69" s="3" t="s">
        <v>213</v>
      </c>
      <c r="I69" s="3" t="s">
        <v>318</v>
      </c>
      <c r="J69" s="3" t="s">
        <v>319</v>
      </c>
      <c r="K69" s="3" t="s">
        <v>320</v>
      </c>
      <c r="L69" t="s">
        <v>101</v>
      </c>
      <c r="M69" t="s">
        <v>103</v>
      </c>
      <c r="N69" s="3" t="s">
        <v>217</v>
      </c>
      <c r="O69" t="s">
        <v>105</v>
      </c>
      <c r="P69" s="3">
        <v>0</v>
      </c>
      <c r="Q69" s="3">
        <v>645</v>
      </c>
      <c r="R69" s="3" t="s">
        <v>124</v>
      </c>
      <c r="S69" s="3" t="s">
        <v>125</v>
      </c>
      <c r="T69" s="3" t="s">
        <v>125</v>
      </c>
      <c r="U69" s="3" t="s">
        <v>124</v>
      </c>
      <c r="V69" s="3" t="s">
        <v>125</v>
      </c>
      <c r="W69" s="3" t="s">
        <v>361</v>
      </c>
      <c r="X69" s="3" t="s">
        <v>217</v>
      </c>
      <c r="Y69" s="4">
        <v>45747</v>
      </c>
      <c r="Z69" s="4">
        <v>45751</v>
      </c>
      <c r="AA69" s="3">
        <v>62</v>
      </c>
      <c r="AB69" s="3">
        <v>645</v>
      </c>
      <c r="AC69" s="3">
        <v>0</v>
      </c>
      <c r="AD69" s="4">
        <v>45768</v>
      </c>
      <c r="AE69" s="3"/>
      <c r="AF69" s="3">
        <v>62</v>
      </c>
      <c r="AG69" s="10" t="s">
        <v>127</v>
      </c>
      <c r="AH69" s="3" t="s">
        <v>128</v>
      </c>
      <c r="AI69" s="4">
        <v>45839</v>
      </c>
      <c r="AJ69" s="3" t="s">
        <v>783</v>
      </c>
    </row>
    <row r="70" spans="1:36" x14ac:dyDescent="0.25">
      <c r="A70" s="3">
        <v>2025</v>
      </c>
      <c r="B70" s="4">
        <v>45748</v>
      </c>
      <c r="C70" s="4">
        <v>45838</v>
      </c>
      <c r="D70" t="s">
        <v>91</v>
      </c>
      <c r="E70" s="3" t="s">
        <v>129</v>
      </c>
      <c r="F70" s="3" t="s">
        <v>362</v>
      </c>
      <c r="G70" s="3" t="s">
        <v>285</v>
      </c>
      <c r="H70" s="3" t="s">
        <v>202</v>
      </c>
      <c r="I70" s="3" t="s">
        <v>363</v>
      </c>
      <c r="J70" s="3" t="s">
        <v>364</v>
      </c>
      <c r="K70" s="3" t="s">
        <v>365</v>
      </c>
      <c r="L70" t="s">
        <v>101</v>
      </c>
      <c r="M70" t="s">
        <v>103</v>
      </c>
      <c r="N70" s="3" t="s">
        <v>366</v>
      </c>
      <c r="O70" t="s">
        <v>105</v>
      </c>
      <c r="P70" s="3">
        <v>0</v>
      </c>
      <c r="Q70" s="3">
        <v>390</v>
      </c>
      <c r="R70" s="3" t="s">
        <v>124</v>
      </c>
      <c r="S70" s="3" t="s">
        <v>125</v>
      </c>
      <c r="T70" s="3" t="s">
        <v>125</v>
      </c>
      <c r="U70" s="3" t="s">
        <v>124</v>
      </c>
      <c r="V70" s="3" t="s">
        <v>125</v>
      </c>
      <c r="W70" s="3" t="s">
        <v>367</v>
      </c>
      <c r="X70" s="3" t="s">
        <v>366</v>
      </c>
      <c r="Y70" s="4">
        <v>45750</v>
      </c>
      <c r="Z70" s="4">
        <v>45750</v>
      </c>
      <c r="AA70" s="3">
        <v>63</v>
      </c>
      <c r="AB70" s="3">
        <v>390</v>
      </c>
      <c r="AC70" s="3">
        <v>0</v>
      </c>
      <c r="AD70" s="4">
        <v>45769</v>
      </c>
      <c r="AE70" s="3"/>
      <c r="AF70" s="3">
        <v>63</v>
      </c>
      <c r="AG70" s="10" t="s">
        <v>127</v>
      </c>
      <c r="AH70" s="3" t="s">
        <v>128</v>
      </c>
      <c r="AI70" s="4">
        <v>45839</v>
      </c>
      <c r="AJ70" s="3" t="s">
        <v>783</v>
      </c>
    </row>
    <row r="71" spans="1:36" x14ac:dyDescent="0.25">
      <c r="A71" s="3">
        <v>2025</v>
      </c>
      <c r="B71" s="4">
        <v>45748</v>
      </c>
      <c r="C71" s="4">
        <v>45838</v>
      </c>
      <c r="D71" t="s">
        <v>91</v>
      </c>
      <c r="E71" s="3" t="s">
        <v>129</v>
      </c>
      <c r="F71" s="3" t="s">
        <v>165</v>
      </c>
      <c r="G71" s="3" t="s">
        <v>166</v>
      </c>
      <c r="H71" s="3" t="s">
        <v>298</v>
      </c>
      <c r="I71" s="3" t="s">
        <v>304</v>
      </c>
      <c r="J71" s="3" t="s">
        <v>255</v>
      </c>
      <c r="K71" s="3" t="s">
        <v>186</v>
      </c>
      <c r="L71" t="s">
        <v>101</v>
      </c>
      <c r="M71" t="s">
        <v>103</v>
      </c>
      <c r="N71" s="3" t="s">
        <v>368</v>
      </c>
      <c r="O71" t="s">
        <v>105</v>
      </c>
      <c r="P71" s="3">
        <v>0</v>
      </c>
      <c r="Q71" s="3">
        <v>165</v>
      </c>
      <c r="R71" s="3" t="s">
        <v>124</v>
      </c>
      <c r="S71" s="3" t="s">
        <v>125</v>
      </c>
      <c r="T71" s="3" t="s">
        <v>302</v>
      </c>
      <c r="U71" s="3" t="s">
        <v>124</v>
      </c>
      <c r="V71" s="3" t="s">
        <v>125</v>
      </c>
      <c r="W71" s="3" t="s">
        <v>125</v>
      </c>
      <c r="X71" s="3" t="s">
        <v>368</v>
      </c>
      <c r="Y71" s="4">
        <v>45755</v>
      </c>
      <c r="Z71" s="4">
        <v>45755</v>
      </c>
      <c r="AA71" s="3">
        <v>64</v>
      </c>
      <c r="AB71" s="3">
        <v>165</v>
      </c>
      <c r="AC71" s="3">
        <v>0</v>
      </c>
      <c r="AD71" s="4">
        <v>45772</v>
      </c>
      <c r="AE71" s="11" t="str">
        <f>HYPERLINK("https://ieeg-my.sharepoint.com/:b:/g/personal/transparencia_ieeg_org_mx/ETdrvxPB69RIsA-r4UhhLpwBsXT1HVNK18ycRAhntL3_Ow?e=FGoosP")</f>
        <v>https://ieeg-my.sharepoint.com/:b:/g/personal/transparencia_ieeg_org_mx/ETdrvxPB69RIsA-r4UhhLpwBsXT1HVNK18ycRAhntL3_Ow?e=FGoosP</v>
      </c>
      <c r="AF71" s="3">
        <v>64</v>
      </c>
      <c r="AG71" s="10" t="s">
        <v>127</v>
      </c>
      <c r="AH71" s="3" t="s">
        <v>128</v>
      </c>
      <c r="AI71" s="4">
        <v>45839</v>
      </c>
      <c r="AJ71" s="3" t="s">
        <v>783</v>
      </c>
    </row>
    <row r="72" spans="1:36" x14ac:dyDescent="0.25">
      <c r="A72" s="3">
        <v>2025</v>
      </c>
      <c r="B72" s="4">
        <v>45748</v>
      </c>
      <c r="C72" s="4">
        <v>45838</v>
      </c>
      <c r="D72" t="s">
        <v>91</v>
      </c>
      <c r="E72" s="3" t="s">
        <v>116</v>
      </c>
      <c r="F72" s="3" t="s">
        <v>117</v>
      </c>
      <c r="G72" s="3" t="s">
        <v>118</v>
      </c>
      <c r="H72" s="3" t="s">
        <v>157</v>
      </c>
      <c r="I72" s="3" t="s">
        <v>158</v>
      </c>
      <c r="J72" s="3" t="s">
        <v>159</v>
      </c>
      <c r="K72" s="3" t="s">
        <v>160</v>
      </c>
      <c r="L72" t="s">
        <v>102</v>
      </c>
      <c r="M72" t="s">
        <v>103</v>
      </c>
      <c r="N72" s="3" t="s">
        <v>369</v>
      </c>
      <c r="O72" t="s">
        <v>105</v>
      </c>
      <c r="P72" s="3">
        <v>0</v>
      </c>
      <c r="Q72" s="5">
        <v>1487</v>
      </c>
      <c r="R72" s="3" t="s">
        <v>124</v>
      </c>
      <c r="S72" s="3" t="s">
        <v>125</v>
      </c>
      <c r="T72" s="3" t="s">
        <v>162</v>
      </c>
      <c r="U72" s="3" t="s">
        <v>124</v>
      </c>
      <c r="V72" s="3" t="s">
        <v>125</v>
      </c>
      <c r="W72" s="3" t="s">
        <v>370</v>
      </c>
      <c r="X72" s="3" t="s">
        <v>369</v>
      </c>
      <c r="Y72" s="4">
        <v>45744</v>
      </c>
      <c r="Z72" s="4">
        <v>45755</v>
      </c>
      <c r="AA72" s="3">
        <v>65</v>
      </c>
      <c r="AB72" s="5">
        <v>1487</v>
      </c>
      <c r="AC72" s="3">
        <v>0</v>
      </c>
      <c r="AD72" s="4">
        <v>45772</v>
      </c>
      <c r="AE72" s="3"/>
      <c r="AF72" s="3">
        <v>65</v>
      </c>
      <c r="AG72" s="10" t="s">
        <v>127</v>
      </c>
      <c r="AH72" s="3" t="s">
        <v>128</v>
      </c>
      <c r="AI72" s="4">
        <v>45839</v>
      </c>
      <c r="AJ72" s="3" t="s">
        <v>783</v>
      </c>
    </row>
    <row r="73" spans="1:36" x14ac:dyDescent="0.25">
      <c r="A73" s="3">
        <v>2025</v>
      </c>
      <c r="B73" s="4">
        <v>45748</v>
      </c>
      <c r="C73" s="4">
        <v>45838</v>
      </c>
      <c r="D73" t="s">
        <v>91</v>
      </c>
      <c r="E73" s="3" t="s">
        <v>129</v>
      </c>
      <c r="F73" s="3" t="s">
        <v>130</v>
      </c>
      <c r="G73" s="3" t="s">
        <v>131</v>
      </c>
      <c r="H73" s="3" t="s">
        <v>258</v>
      </c>
      <c r="I73" s="3" t="s">
        <v>371</v>
      </c>
      <c r="J73" s="3" t="s">
        <v>372</v>
      </c>
      <c r="K73" s="3" t="s">
        <v>151</v>
      </c>
      <c r="L73" t="s">
        <v>102</v>
      </c>
      <c r="M73" t="s">
        <v>103</v>
      </c>
      <c r="N73" s="3" t="s">
        <v>373</v>
      </c>
      <c r="O73" t="s">
        <v>105</v>
      </c>
      <c r="P73" s="3">
        <v>0</v>
      </c>
      <c r="Q73" s="3">
        <v>433</v>
      </c>
      <c r="R73" s="3" t="s">
        <v>124</v>
      </c>
      <c r="S73" s="3" t="s">
        <v>125</v>
      </c>
      <c r="T73" s="3" t="s">
        <v>263</v>
      </c>
      <c r="U73" s="3" t="s">
        <v>124</v>
      </c>
      <c r="V73" s="3" t="s">
        <v>125</v>
      </c>
      <c r="W73" s="3" t="s">
        <v>374</v>
      </c>
      <c r="X73" s="3" t="s">
        <v>373</v>
      </c>
      <c r="Y73" s="4">
        <v>45749</v>
      </c>
      <c r="Z73" s="4">
        <v>45755</v>
      </c>
      <c r="AA73" s="3">
        <v>66</v>
      </c>
      <c r="AB73" s="3">
        <v>433</v>
      </c>
      <c r="AC73" s="3">
        <v>0</v>
      </c>
      <c r="AD73" s="4">
        <v>45772</v>
      </c>
      <c r="AE73" s="3"/>
      <c r="AF73" s="3">
        <v>66</v>
      </c>
      <c r="AG73" s="10" t="s">
        <v>127</v>
      </c>
      <c r="AH73" s="3" t="s">
        <v>128</v>
      </c>
      <c r="AI73" s="4">
        <v>45839</v>
      </c>
      <c r="AJ73" s="3" t="s">
        <v>783</v>
      </c>
    </row>
    <row r="74" spans="1:36" x14ac:dyDescent="0.25">
      <c r="A74" s="3">
        <v>2025</v>
      </c>
      <c r="B74" s="4">
        <v>45748</v>
      </c>
      <c r="C74" s="4">
        <v>45838</v>
      </c>
      <c r="D74" t="s">
        <v>91</v>
      </c>
      <c r="E74" s="3" t="s">
        <v>129</v>
      </c>
      <c r="F74" s="3" t="s">
        <v>130</v>
      </c>
      <c r="G74" s="3" t="s">
        <v>131</v>
      </c>
      <c r="H74" s="3" t="s">
        <v>258</v>
      </c>
      <c r="I74" s="3" t="s">
        <v>371</v>
      </c>
      <c r="J74" s="3" t="s">
        <v>372</v>
      </c>
      <c r="K74" s="3" t="s">
        <v>151</v>
      </c>
      <c r="L74" t="s">
        <v>102</v>
      </c>
      <c r="M74" t="s">
        <v>103</v>
      </c>
      <c r="N74" s="3" t="s">
        <v>375</v>
      </c>
      <c r="O74" t="s">
        <v>105</v>
      </c>
      <c r="P74" s="3">
        <v>0</v>
      </c>
      <c r="Q74" s="3">
        <v>660</v>
      </c>
      <c r="R74" s="3" t="s">
        <v>124</v>
      </c>
      <c r="S74" s="3" t="s">
        <v>125</v>
      </c>
      <c r="T74" s="3" t="s">
        <v>263</v>
      </c>
      <c r="U74" s="3" t="s">
        <v>124</v>
      </c>
      <c r="V74" s="3" t="s">
        <v>125</v>
      </c>
      <c r="W74" s="3" t="s">
        <v>374</v>
      </c>
      <c r="X74" s="3" t="s">
        <v>375</v>
      </c>
      <c r="Y74" s="4">
        <v>45749</v>
      </c>
      <c r="Z74" s="4">
        <v>45755</v>
      </c>
      <c r="AA74" s="3">
        <v>67</v>
      </c>
      <c r="AB74" s="3">
        <v>660</v>
      </c>
      <c r="AC74" s="3">
        <v>0</v>
      </c>
      <c r="AD74" s="4">
        <v>45772</v>
      </c>
      <c r="AE74" s="10" t="str">
        <f>HYPERLINK("https://ieeg-my.sharepoint.com/:b:/g/personal/transparencia_ieeg_org_mx/EQwnZeM04jhFgBlr_l_8nxUBpgiJEvQE4iqUjXjuGVOtqQ?e=qce9dh")</f>
        <v>https://ieeg-my.sharepoint.com/:b:/g/personal/transparencia_ieeg_org_mx/EQwnZeM04jhFgBlr_l_8nxUBpgiJEvQE4iqUjXjuGVOtqQ?e=qce9dh</v>
      </c>
      <c r="AF74" s="3">
        <v>67</v>
      </c>
      <c r="AG74" s="10" t="s">
        <v>127</v>
      </c>
      <c r="AH74" s="3" t="s">
        <v>128</v>
      </c>
      <c r="AI74" s="4">
        <v>45839</v>
      </c>
      <c r="AJ74" s="3" t="s">
        <v>783</v>
      </c>
    </row>
    <row r="75" spans="1:36" x14ac:dyDescent="0.25">
      <c r="A75" s="3">
        <v>2025</v>
      </c>
      <c r="B75" s="4">
        <v>45748</v>
      </c>
      <c r="C75" s="4">
        <v>45838</v>
      </c>
      <c r="D75" t="s">
        <v>91</v>
      </c>
      <c r="E75" s="3" t="s">
        <v>116</v>
      </c>
      <c r="F75" s="3" t="s">
        <v>117</v>
      </c>
      <c r="G75" s="3" t="s">
        <v>118</v>
      </c>
      <c r="H75" s="3" t="s">
        <v>119</v>
      </c>
      <c r="I75" s="3" t="s">
        <v>120</v>
      </c>
      <c r="J75" s="3" t="s">
        <v>121</v>
      </c>
      <c r="K75" s="3" t="s">
        <v>122</v>
      </c>
      <c r="L75" t="s">
        <v>102</v>
      </c>
      <c r="M75" t="s">
        <v>103</v>
      </c>
      <c r="N75" s="3" t="s">
        <v>376</v>
      </c>
      <c r="O75" t="s">
        <v>105</v>
      </c>
      <c r="P75" s="3">
        <v>1</v>
      </c>
      <c r="Q75" s="5">
        <v>1436.6</v>
      </c>
      <c r="R75" s="3" t="s">
        <v>124</v>
      </c>
      <c r="S75" s="3" t="s">
        <v>125</v>
      </c>
      <c r="T75" s="3" t="s">
        <v>126</v>
      </c>
      <c r="U75" s="3" t="s">
        <v>124</v>
      </c>
      <c r="V75" s="3" t="s">
        <v>125</v>
      </c>
      <c r="W75" s="3" t="s">
        <v>377</v>
      </c>
      <c r="X75" s="3" t="s">
        <v>376</v>
      </c>
      <c r="Y75" s="4">
        <v>45755</v>
      </c>
      <c r="Z75" s="4">
        <v>45756</v>
      </c>
      <c r="AA75" s="3">
        <v>68</v>
      </c>
      <c r="AB75" s="5">
        <v>1436.6</v>
      </c>
      <c r="AC75" s="3">
        <v>0</v>
      </c>
      <c r="AD75" s="4">
        <v>45772</v>
      </c>
      <c r="AE75" s="10" t="str">
        <f>HYPERLINK("https://ieeg-my.sharepoint.com/:b:/g/personal/transparencia_ieeg_org_mx/EQarDc33rM1Fhe6pvZ4UKoMBvac0pnYzjJ6LUXL7cR_UmQ?e=HqhQ8u")</f>
        <v>https://ieeg-my.sharepoint.com/:b:/g/personal/transparencia_ieeg_org_mx/EQarDc33rM1Fhe6pvZ4UKoMBvac0pnYzjJ6LUXL7cR_UmQ?e=HqhQ8u</v>
      </c>
      <c r="AF75" s="3">
        <v>68</v>
      </c>
      <c r="AG75" s="10" t="s">
        <v>127</v>
      </c>
      <c r="AH75" s="3" t="s">
        <v>128</v>
      </c>
      <c r="AI75" s="4">
        <v>45839</v>
      </c>
      <c r="AJ75" s="3" t="s">
        <v>783</v>
      </c>
    </row>
    <row r="76" spans="1:36" x14ac:dyDescent="0.25">
      <c r="A76" s="3">
        <v>2025</v>
      </c>
      <c r="B76" s="4">
        <v>45748</v>
      </c>
      <c r="C76" s="4">
        <v>45838</v>
      </c>
      <c r="D76" t="s">
        <v>91</v>
      </c>
      <c r="E76" s="3" t="s">
        <v>116</v>
      </c>
      <c r="F76" s="3" t="s">
        <v>117</v>
      </c>
      <c r="G76" s="3" t="s">
        <v>118</v>
      </c>
      <c r="H76" s="3" t="s">
        <v>119</v>
      </c>
      <c r="I76" s="3" t="s">
        <v>120</v>
      </c>
      <c r="J76" s="3" t="s">
        <v>121</v>
      </c>
      <c r="K76" s="3" t="s">
        <v>122</v>
      </c>
      <c r="L76" t="s">
        <v>102</v>
      </c>
      <c r="M76" t="s">
        <v>103</v>
      </c>
      <c r="N76" s="3" t="s">
        <v>378</v>
      </c>
      <c r="O76" t="s">
        <v>105</v>
      </c>
      <c r="P76" s="3">
        <v>1</v>
      </c>
      <c r="Q76" s="3">
        <v>516</v>
      </c>
      <c r="R76" s="3" t="s">
        <v>124</v>
      </c>
      <c r="S76" s="3" t="s">
        <v>125</v>
      </c>
      <c r="T76" s="3" t="s">
        <v>126</v>
      </c>
      <c r="U76" s="3" t="s">
        <v>124</v>
      </c>
      <c r="V76" s="3" t="s">
        <v>125</v>
      </c>
      <c r="W76" s="3" t="s">
        <v>379</v>
      </c>
      <c r="X76" s="3" t="s">
        <v>378</v>
      </c>
      <c r="Y76" s="4">
        <v>45756</v>
      </c>
      <c r="Z76" s="4">
        <v>45758</v>
      </c>
      <c r="AA76" s="3">
        <v>69</v>
      </c>
      <c r="AB76" s="3">
        <v>516</v>
      </c>
      <c r="AC76" s="3">
        <v>0</v>
      </c>
      <c r="AD76" s="4">
        <v>45772</v>
      </c>
      <c r="AE76" s="3"/>
      <c r="AF76" s="3">
        <v>69</v>
      </c>
      <c r="AG76" s="10" t="s">
        <v>127</v>
      </c>
      <c r="AH76" s="3" t="s">
        <v>128</v>
      </c>
      <c r="AI76" s="4">
        <v>45839</v>
      </c>
      <c r="AJ76" s="3" t="s">
        <v>783</v>
      </c>
    </row>
    <row r="77" spans="1:36" x14ac:dyDescent="0.25">
      <c r="A77" s="3">
        <v>2025</v>
      </c>
      <c r="B77" s="4">
        <v>45748</v>
      </c>
      <c r="C77" s="4">
        <v>45838</v>
      </c>
      <c r="D77" t="s">
        <v>91</v>
      </c>
      <c r="E77" s="3" t="s">
        <v>194</v>
      </c>
      <c r="F77" s="3" t="s">
        <v>380</v>
      </c>
      <c r="G77" s="3" t="s">
        <v>208</v>
      </c>
      <c r="H77" s="3" t="s">
        <v>202</v>
      </c>
      <c r="I77" s="3" t="s">
        <v>209</v>
      </c>
      <c r="J77" s="3" t="s">
        <v>182</v>
      </c>
      <c r="K77" s="3" t="s">
        <v>210</v>
      </c>
      <c r="L77" t="s">
        <v>101</v>
      </c>
      <c r="M77" t="s">
        <v>103</v>
      </c>
      <c r="N77" s="3" t="s">
        <v>381</v>
      </c>
      <c r="O77" t="s">
        <v>105</v>
      </c>
      <c r="P77" s="3">
        <v>0</v>
      </c>
      <c r="Q77" s="3">
        <v>191</v>
      </c>
      <c r="R77" s="3" t="s">
        <v>124</v>
      </c>
      <c r="S77" s="3" t="s">
        <v>125</v>
      </c>
      <c r="T77" s="3" t="s">
        <v>125</v>
      </c>
      <c r="U77" s="3" t="s">
        <v>124</v>
      </c>
      <c r="V77" s="3" t="s">
        <v>125</v>
      </c>
      <c r="W77" s="3" t="s">
        <v>163</v>
      </c>
      <c r="X77" s="3" t="s">
        <v>381</v>
      </c>
      <c r="Y77" s="4">
        <v>45730</v>
      </c>
      <c r="Z77" s="4">
        <v>45730</v>
      </c>
      <c r="AA77" s="3">
        <v>70</v>
      </c>
      <c r="AB77" s="3">
        <v>191</v>
      </c>
      <c r="AC77" s="3">
        <v>0</v>
      </c>
      <c r="AD77" s="4">
        <v>45730</v>
      </c>
      <c r="AE77" s="10" t="str">
        <f>HYPERLINK("https://ieeg-my.sharepoint.com/:b:/g/personal/transparencia_ieeg_org_mx/EV2HfAEEXAdDhq2l61aRT0kBP0ZgQup00kPY1IlKx_zGVw?e=tXHmeP")</f>
        <v>https://ieeg-my.sharepoint.com/:b:/g/personal/transparencia_ieeg_org_mx/EV2HfAEEXAdDhq2l61aRT0kBP0ZgQup00kPY1IlKx_zGVw?e=tXHmeP</v>
      </c>
      <c r="AF77" s="3">
        <v>70</v>
      </c>
      <c r="AG77" s="10" t="s">
        <v>127</v>
      </c>
      <c r="AH77" s="3" t="s">
        <v>128</v>
      </c>
      <c r="AI77" s="4">
        <v>45839</v>
      </c>
      <c r="AJ77" s="3" t="s">
        <v>783</v>
      </c>
    </row>
    <row r="78" spans="1:36" x14ac:dyDescent="0.25">
      <c r="A78" s="3">
        <v>2025</v>
      </c>
      <c r="B78" s="4">
        <v>45748</v>
      </c>
      <c r="C78" s="4">
        <v>45838</v>
      </c>
      <c r="D78" t="s">
        <v>91</v>
      </c>
      <c r="E78" s="3" t="s">
        <v>194</v>
      </c>
      <c r="F78" s="3" t="s">
        <v>212</v>
      </c>
      <c r="G78" s="3" t="s">
        <v>212</v>
      </c>
      <c r="H78" s="3" t="s">
        <v>213</v>
      </c>
      <c r="I78" s="3" t="s">
        <v>382</v>
      </c>
      <c r="J78" s="3" t="s">
        <v>383</v>
      </c>
      <c r="K78" s="3" t="s">
        <v>267</v>
      </c>
      <c r="L78" t="s">
        <v>102</v>
      </c>
      <c r="M78" t="s">
        <v>103</v>
      </c>
      <c r="N78" s="3" t="s">
        <v>217</v>
      </c>
      <c r="O78" t="s">
        <v>105</v>
      </c>
      <c r="P78" s="3">
        <v>0</v>
      </c>
      <c r="Q78" s="5">
        <v>1320</v>
      </c>
      <c r="R78" s="3" t="s">
        <v>124</v>
      </c>
      <c r="S78" s="3" t="s">
        <v>125</v>
      </c>
      <c r="T78" s="3" t="s">
        <v>125</v>
      </c>
      <c r="U78" s="3" t="s">
        <v>124</v>
      </c>
      <c r="V78" s="3" t="s">
        <v>125</v>
      </c>
      <c r="W78" s="3" t="s">
        <v>384</v>
      </c>
      <c r="X78" s="3" t="s">
        <v>217</v>
      </c>
      <c r="Y78" s="4">
        <v>45748</v>
      </c>
      <c r="Z78" s="4">
        <v>45751</v>
      </c>
      <c r="AA78" s="3">
        <v>71</v>
      </c>
      <c r="AB78" s="5">
        <v>1320</v>
      </c>
      <c r="AC78" s="3">
        <v>0</v>
      </c>
      <c r="AD78" s="4">
        <v>45768</v>
      </c>
      <c r="AE78" s="10" t="str">
        <f>HYPERLINK("https://ieeg-my.sharepoint.com/:b:/g/personal/transparencia_ieeg_org_mx/EQP9CHpiXjhPlBhC4wyKmQEBik6Foy29o_MrgmhHVn5fjw?e=6mK4AG")</f>
        <v>https://ieeg-my.sharepoint.com/:b:/g/personal/transparencia_ieeg_org_mx/EQP9CHpiXjhPlBhC4wyKmQEBik6Foy29o_MrgmhHVn5fjw?e=6mK4AG</v>
      </c>
      <c r="AF78" s="3">
        <v>71</v>
      </c>
      <c r="AG78" s="10" t="s">
        <v>127</v>
      </c>
      <c r="AH78" s="3" t="s">
        <v>128</v>
      </c>
      <c r="AI78" s="4">
        <v>45839</v>
      </c>
      <c r="AJ78" s="3" t="s">
        <v>783</v>
      </c>
    </row>
    <row r="79" spans="1:36" x14ac:dyDescent="0.25">
      <c r="A79" s="3">
        <v>2025</v>
      </c>
      <c r="B79" s="4">
        <v>45748</v>
      </c>
      <c r="C79" s="4">
        <v>45838</v>
      </c>
      <c r="D79" t="s">
        <v>91</v>
      </c>
      <c r="E79" s="3" t="s">
        <v>194</v>
      </c>
      <c r="F79" s="3" t="s">
        <v>212</v>
      </c>
      <c r="G79" s="3" t="s">
        <v>212</v>
      </c>
      <c r="H79" s="3" t="s">
        <v>213</v>
      </c>
      <c r="I79" s="3" t="s">
        <v>382</v>
      </c>
      <c r="J79" s="3" t="s">
        <v>383</v>
      </c>
      <c r="K79" s="3" t="s">
        <v>267</v>
      </c>
      <c r="L79" t="s">
        <v>102</v>
      </c>
      <c r="M79" t="s">
        <v>103</v>
      </c>
      <c r="N79" s="3" t="s">
        <v>217</v>
      </c>
      <c r="O79" t="s">
        <v>105</v>
      </c>
      <c r="P79" s="3">
        <v>0</v>
      </c>
      <c r="Q79" s="3">
        <v>152</v>
      </c>
      <c r="R79" s="3" t="s">
        <v>124</v>
      </c>
      <c r="S79" s="3" t="s">
        <v>125</v>
      </c>
      <c r="T79" s="3" t="s">
        <v>125</v>
      </c>
      <c r="U79" s="3" t="s">
        <v>124</v>
      </c>
      <c r="V79" s="3" t="s">
        <v>125</v>
      </c>
      <c r="W79" s="3" t="s">
        <v>384</v>
      </c>
      <c r="X79" s="3" t="s">
        <v>217</v>
      </c>
      <c r="Y79" s="4">
        <v>45748</v>
      </c>
      <c r="Z79" s="4">
        <v>45751</v>
      </c>
      <c r="AA79" s="3">
        <v>72</v>
      </c>
      <c r="AB79" s="3">
        <v>152</v>
      </c>
      <c r="AC79" s="3">
        <v>0</v>
      </c>
      <c r="AD79" s="4">
        <v>45768</v>
      </c>
      <c r="AE79" s="3"/>
      <c r="AF79" s="3">
        <v>72</v>
      </c>
      <c r="AG79" s="10" t="s">
        <v>127</v>
      </c>
      <c r="AH79" s="3" t="s">
        <v>128</v>
      </c>
      <c r="AI79" s="4">
        <v>45839</v>
      </c>
      <c r="AJ79" s="3" t="s">
        <v>783</v>
      </c>
    </row>
    <row r="80" spans="1:36" x14ac:dyDescent="0.25">
      <c r="A80" s="3">
        <v>2025</v>
      </c>
      <c r="B80" s="4">
        <v>45748</v>
      </c>
      <c r="C80" s="4">
        <v>45838</v>
      </c>
      <c r="D80" t="s">
        <v>91</v>
      </c>
      <c r="E80" s="3" t="s">
        <v>194</v>
      </c>
      <c r="F80" s="3" t="s">
        <v>317</v>
      </c>
      <c r="G80" s="3" t="s">
        <v>317</v>
      </c>
      <c r="H80" s="3" t="s">
        <v>213</v>
      </c>
      <c r="I80" s="3" t="s">
        <v>357</v>
      </c>
      <c r="J80" s="3" t="s">
        <v>358</v>
      </c>
      <c r="K80" s="3" t="s">
        <v>359</v>
      </c>
      <c r="L80" t="s">
        <v>101</v>
      </c>
      <c r="M80" t="s">
        <v>103</v>
      </c>
      <c r="N80" s="3" t="s">
        <v>217</v>
      </c>
      <c r="O80" t="s">
        <v>105</v>
      </c>
      <c r="P80" s="3">
        <v>0</v>
      </c>
      <c r="Q80" s="3">
        <v>660</v>
      </c>
      <c r="R80" s="3" t="s">
        <v>124</v>
      </c>
      <c r="S80" s="3" t="s">
        <v>125</v>
      </c>
      <c r="T80" s="3" t="s">
        <v>125</v>
      </c>
      <c r="U80" s="3" t="s">
        <v>124</v>
      </c>
      <c r="V80" s="3" t="s">
        <v>125</v>
      </c>
      <c r="W80" s="3" t="s">
        <v>248</v>
      </c>
      <c r="X80" s="3" t="s">
        <v>217</v>
      </c>
      <c r="Y80" s="4">
        <v>45741</v>
      </c>
      <c r="Z80" s="4">
        <v>45744</v>
      </c>
      <c r="AA80" s="3">
        <v>73</v>
      </c>
      <c r="AB80" s="3">
        <v>660</v>
      </c>
      <c r="AC80" s="3">
        <v>0</v>
      </c>
      <c r="AD80" s="4">
        <v>45769</v>
      </c>
      <c r="AE80" s="10" t="str">
        <f>HYPERLINK("https://ieeg-my.sharepoint.com/:b:/g/personal/transparencia_ieeg_org_mx/EdYKK_71n0pIvlduEqcUavMBxQgTlfe84GWueG4N3YjOLw?e=k132Oc")</f>
        <v>https://ieeg-my.sharepoint.com/:b:/g/personal/transparencia_ieeg_org_mx/EdYKK_71n0pIvlduEqcUavMBxQgTlfe84GWueG4N3YjOLw?e=k132Oc</v>
      </c>
      <c r="AF80" s="3">
        <v>73</v>
      </c>
      <c r="AG80" s="10" t="s">
        <v>127</v>
      </c>
      <c r="AH80" s="3" t="s">
        <v>128</v>
      </c>
      <c r="AI80" s="4">
        <v>45839</v>
      </c>
      <c r="AJ80" s="3" t="s">
        <v>783</v>
      </c>
    </row>
    <row r="81" spans="1:36" x14ac:dyDescent="0.25">
      <c r="A81" s="3">
        <v>2025</v>
      </c>
      <c r="B81" s="4">
        <v>45748</v>
      </c>
      <c r="C81" s="4">
        <v>45838</v>
      </c>
      <c r="D81" t="s">
        <v>91</v>
      </c>
      <c r="E81" s="3" t="s">
        <v>194</v>
      </c>
      <c r="F81" s="3" t="s">
        <v>317</v>
      </c>
      <c r="G81" s="3" t="s">
        <v>317</v>
      </c>
      <c r="H81" s="3" t="s">
        <v>213</v>
      </c>
      <c r="I81" s="3" t="s">
        <v>357</v>
      </c>
      <c r="J81" s="3" t="s">
        <v>358</v>
      </c>
      <c r="K81" s="3" t="s">
        <v>359</v>
      </c>
      <c r="L81" t="s">
        <v>101</v>
      </c>
      <c r="M81" t="s">
        <v>103</v>
      </c>
      <c r="N81" s="3" t="s">
        <v>217</v>
      </c>
      <c r="O81" t="s">
        <v>105</v>
      </c>
      <c r="P81" s="3">
        <v>0</v>
      </c>
      <c r="Q81" s="3">
        <v>206</v>
      </c>
      <c r="R81" s="3" t="s">
        <v>124</v>
      </c>
      <c r="S81" s="3" t="s">
        <v>125</v>
      </c>
      <c r="T81" s="3" t="s">
        <v>125</v>
      </c>
      <c r="U81" s="3" t="s">
        <v>124</v>
      </c>
      <c r="V81" s="3" t="s">
        <v>125</v>
      </c>
      <c r="W81" s="3" t="s">
        <v>248</v>
      </c>
      <c r="X81" s="3" t="s">
        <v>217</v>
      </c>
      <c r="Y81" s="4">
        <v>45743</v>
      </c>
      <c r="Z81" s="4">
        <v>45744</v>
      </c>
      <c r="AA81" s="3">
        <v>74</v>
      </c>
      <c r="AB81" s="3">
        <v>206</v>
      </c>
      <c r="AC81" s="3">
        <v>0</v>
      </c>
      <c r="AD81" s="4">
        <v>45749</v>
      </c>
      <c r="AE81" s="3"/>
      <c r="AF81" s="3">
        <v>74</v>
      </c>
      <c r="AG81" s="10" t="s">
        <v>127</v>
      </c>
      <c r="AH81" s="3" t="s">
        <v>128</v>
      </c>
      <c r="AI81" s="4">
        <v>45839</v>
      </c>
      <c r="AJ81" s="3" t="s">
        <v>783</v>
      </c>
    </row>
    <row r="82" spans="1:36" x14ac:dyDescent="0.25">
      <c r="A82" s="3">
        <v>2025</v>
      </c>
      <c r="B82" s="4">
        <v>45748</v>
      </c>
      <c r="C82" s="4">
        <v>45838</v>
      </c>
      <c r="D82" t="s">
        <v>91</v>
      </c>
      <c r="E82" s="3" t="s">
        <v>194</v>
      </c>
      <c r="F82" s="3" t="s">
        <v>243</v>
      </c>
      <c r="G82" s="3" t="s">
        <v>237</v>
      </c>
      <c r="H82" s="3" t="s">
        <v>128</v>
      </c>
      <c r="I82" s="3" t="s">
        <v>385</v>
      </c>
      <c r="J82" s="3" t="s">
        <v>386</v>
      </c>
      <c r="K82" s="3" t="s">
        <v>387</v>
      </c>
      <c r="L82" t="s">
        <v>101</v>
      </c>
      <c r="M82" t="s">
        <v>103</v>
      </c>
      <c r="N82" s="3" t="s">
        <v>388</v>
      </c>
      <c r="O82" t="s">
        <v>105</v>
      </c>
      <c r="P82" s="3">
        <v>0</v>
      </c>
      <c r="Q82" s="3">
        <v>165</v>
      </c>
      <c r="R82" s="3" t="s">
        <v>124</v>
      </c>
      <c r="S82" s="3" t="s">
        <v>125</v>
      </c>
      <c r="T82" s="3" t="s">
        <v>125</v>
      </c>
      <c r="U82" s="3" t="s">
        <v>124</v>
      </c>
      <c r="V82" s="3" t="s">
        <v>125</v>
      </c>
      <c r="W82" s="3" t="s">
        <v>146</v>
      </c>
      <c r="X82" s="3" t="s">
        <v>388</v>
      </c>
      <c r="Y82" s="4">
        <v>45749</v>
      </c>
      <c r="Z82" s="4">
        <v>45749</v>
      </c>
      <c r="AA82" s="3">
        <v>75</v>
      </c>
      <c r="AB82" s="3">
        <v>165</v>
      </c>
      <c r="AC82" s="3">
        <v>0</v>
      </c>
      <c r="AD82" s="4">
        <v>45751</v>
      </c>
      <c r="AE82" s="10" t="str">
        <f>HYPERLINK("https://ieeg-my.sharepoint.com/:b:/g/personal/transparencia_ieeg_org_mx/Ebra6dipVvhOgoMpbEzSlEABP0tM3bIIG4n9X9qS6J_1lQ?e=P0zKV6")</f>
        <v>https://ieeg-my.sharepoint.com/:b:/g/personal/transparencia_ieeg_org_mx/Ebra6dipVvhOgoMpbEzSlEABP0tM3bIIG4n9X9qS6J_1lQ?e=P0zKV6</v>
      </c>
      <c r="AF82" s="3">
        <v>75</v>
      </c>
      <c r="AG82" s="10" t="s">
        <v>127</v>
      </c>
      <c r="AH82" s="3" t="s">
        <v>128</v>
      </c>
      <c r="AI82" s="4">
        <v>45839</v>
      </c>
      <c r="AJ82" s="3" t="s">
        <v>783</v>
      </c>
    </row>
    <row r="83" spans="1:36" x14ac:dyDescent="0.25">
      <c r="A83" s="3">
        <v>2025</v>
      </c>
      <c r="B83" s="4">
        <v>45748</v>
      </c>
      <c r="C83" s="4">
        <v>45838</v>
      </c>
      <c r="D83" t="s">
        <v>91</v>
      </c>
      <c r="E83" s="3" t="s">
        <v>194</v>
      </c>
      <c r="F83" s="3" t="s">
        <v>236</v>
      </c>
      <c r="G83" s="3" t="s">
        <v>237</v>
      </c>
      <c r="H83" s="3" t="s">
        <v>128</v>
      </c>
      <c r="I83" s="3" t="s">
        <v>238</v>
      </c>
      <c r="J83" s="3" t="s">
        <v>239</v>
      </c>
      <c r="K83" s="3" t="s">
        <v>240</v>
      </c>
      <c r="L83" t="s">
        <v>101</v>
      </c>
      <c r="M83" t="s">
        <v>103</v>
      </c>
      <c r="N83" s="3" t="s">
        <v>389</v>
      </c>
      <c r="O83" t="s">
        <v>105</v>
      </c>
      <c r="P83" s="3">
        <v>0</v>
      </c>
      <c r="Q83" s="3">
        <v>165</v>
      </c>
      <c r="R83" s="3" t="s">
        <v>124</v>
      </c>
      <c r="S83" s="3" t="s">
        <v>125</v>
      </c>
      <c r="T83" s="3" t="s">
        <v>125</v>
      </c>
      <c r="U83" s="3" t="s">
        <v>124</v>
      </c>
      <c r="V83" s="3" t="s">
        <v>125</v>
      </c>
      <c r="W83" s="3" t="s">
        <v>171</v>
      </c>
      <c r="X83" s="3" t="s">
        <v>389</v>
      </c>
      <c r="Y83" s="4">
        <v>45748</v>
      </c>
      <c r="Z83" s="4">
        <v>45748</v>
      </c>
      <c r="AA83" s="3">
        <v>76</v>
      </c>
      <c r="AB83" s="3">
        <v>165</v>
      </c>
      <c r="AC83" s="3">
        <v>0</v>
      </c>
      <c r="AD83" s="4">
        <v>45751</v>
      </c>
      <c r="AE83" s="10" t="str">
        <f>HYPERLINK("https://ieeg-my.sharepoint.com/:b:/g/personal/transparencia_ieeg_org_mx/EVvcNCo8qIpLuskpqtpcM8gBgH_5KpDtM_qKlkNLqRNzew?e=iniFwF")</f>
        <v>https://ieeg-my.sharepoint.com/:b:/g/personal/transparencia_ieeg_org_mx/EVvcNCo8qIpLuskpqtpcM8gBgH_5KpDtM_qKlkNLqRNzew?e=iniFwF</v>
      </c>
      <c r="AF83" s="3">
        <v>76</v>
      </c>
      <c r="AG83" s="10" t="s">
        <v>127</v>
      </c>
      <c r="AH83" s="3" t="s">
        <v>128</v>
      </c>
      <c r="AI83" s="4">
        <v>45839</v>
      </c>
      <c r="AJ83" s="3" t="s">
        <v>783</v>
      </c>
    </row>
    <row r="84" spans="1:36" x14ac:dyDescent="0.25">
      <c r="A84" s="3">
        <v>2025</v>
      </c>
      <c r="B84" s="4">
        <v>45748</v>
      </c>
      <c r="C84" s="4">
        <v>45838</v>
      </c>
      <c r="D84" t="s">
        <v>91</v>
      </c>
      <c r="E84" s="3" t="s">
        <v>194</v>
      </c>
      <c r="F84" s="3" t="s">
        <v>195</v>
      </c>
      <c r="G84" s="3" t="s">
        <v>195</v>
      </c>
      <c r="H84" s="3" t="s">
        <v>128</v>
      </c>
      <c r="I84" s="3" t="s">
        <v>249</v>
      </c>
      <c r="J84" s="3" t="s">
        <v>390</v>
      </c>
      <c r="K84" s="3" t="s">
        <v>176</v>
      </c>
      <c r="L84" t="s">
        <v>101</v>
      </c>
      <c r="M84" t="s">
        <v>103</v>
      </c>
      <c r="N84" s="3" t="s">
        <v>391</v>
      </c>
      <c r="O84" t="s">
        <v>105</v>
      </c>
      <c r="P84" s="3">
        <v>0</v>
      </c>
      <c r="Q84" s="3">
        <v>660</v>
      </c>
      <c r="R84" s="3" t="s">
        <v>124</v>
      </c>
      <c r="S84" s="3" t="s">
        <v>125</v>
      </c>
      <c r="T84" s="3" t="s">
        <v>125</v>
      </c>
      <c r="U84" s="3" t="s">
        <v>124</v>
      </c>
      <c r="V84" s="3" t="s">
        <v>125</v>
      </c>
      <c r="W84" s="3" t="s">
        <v>392</v>
      </c>
      <c r="X84" s="3" t="s">
        <v>391</v>
      </c>
      <c r="Y84" s="4">
        <v>45749</v>
      </c>
      <c r="Z84" s="4">
        <v>45770</v>
      </c>
      <c r="AA84" s="3">
        <v>77</v>
      </c>
      <c r="AB84" s="3">
        <v>660</v>
      </c>
      <c r="AC84" s="3">
        <v>0</v>
      </c>
      <c r="AD84" s="4">
        <v>45771</v>
      </c>
      <c r="AE84" s="10" t="str">
        <f>HYPERLINK("https://ieeg-my.sharepoint.com/:b:/g/personal/transparencia_ieeg_org_mx/EV50kXIjkSlOuMqffoFugF0Bx7exmzwv3hM30vVCRd3Ohg?e=9vGOVW")</f>
        <v>https://ieeg-my.sharepoint.com/:b:/g/personal/transparencia_ieeg_org_mx/EV50kXIjkSlOuMqffoFugF0Bx7exmzwv3hM30vVCRd3Ohg?e=9vGOVW</v>
      </c>
      <c r="AF84" s="3">
        <v>77</v>
      </c>
      <c r="AG84" s="10" t="s">
        <v>127</v>
      </c>
      <c r="AH84" s="3" t="s">
        <v>128</v>
      </c>
      <c r="AI84" s="4">
        <v>45839</v>
      </c>
      <c r="AJ84" s="3" t="s">
        <v>783</v>
      </c>
    </row>
    <row r="85" spans="1:36" x14ac:dyDescent="0.25">
      <c r="A85" s="3">
        <v>2025</v>
      </c>
      <c r="B85" s="4">
        <v>45748</v>
      </c>
      <c r="C85" s="4">
        <v>45838</v>
      </c>
      <c r="D85" t="s">
        <v>91</v>
      </c>
      <c r="E85" s="3" t="s">
        <v>194</v>
      </c>
      <c r="F85" s="3" t="s">
        <v>195</v>
      </c>
      <c r="G85" s="3" t="s">
        <v>195</v>
      </c>
      <c r="H85" s="3" t="s">
        <v>128</v>
      </c>
      <c r="I85" s="3" t="s">
        <v>249</v>
      </c>
      <c r="J85" s="3" t="s">
        <v>390</v>
      </c>
      <c r="K85" s="3" t="s">
        <v>176</v>
      </c>
      <c r="L85" t="s">
        <v>101</v>
      </c>
      <c r="M85" t="s">
        <v>103</v>
      </c>
      <c r="N85" s="3" t="s">
        <v>393</v>
      </c>
      <c r="O85" t="s">
        <v>105</v>
      </c>
      <c r="P85" s="3">
        <v>0</v>
      </c>
      <c r="Q85" s="3">
        <v>34</v>
      </c>
      <c r="R85" s="3" t="s">
        <v>124</v>
      </c>
      <c r="S85" s="3" t="s">
        <v>125</v>
      </c>
      <c r="T85" s="3" t="s">
        <v>125</v>
      </c>
      <c r="U85" s="3" t="s">
        <v>124</v>
      </c>
      <c r="V85" s="3" t="s">
        <v>125</v>
      </c>
      <c r="W85" s="3" t="s">
        <v>350</v>
      </c>
      <c r="X85" s="3" t="s">
        <v>393</v>
      </c>
      <c r="Y85" s="4">
        <v>45749</v>
      </c>
      <c r="Z85" s="4">
        <v>45770</v>
      </c>
      <c r="AA85" s="3">
        <v>78</v>
      </c>
      <c r="AB85" s="3">
        <v>34</v>
      </c>
      <c r="AC85" s="3">
        <v>0</v>
      </c>
      <c r="AD85" s="4">
        <v>45771</v>
      </c>
      <c r="AE85" s="3"/>
      <c r="AF85" s="3">
        <v>78</v>
      </c>
      <c r="AG85" s="10" t="s">
        <v>127</v>
      </c>
      <c r="AH85" s="3" t="s">
        <v>128</v>
      </c>
      <c r="AI85" s="4">
        <v>45839</v>
      </c>
      <c r="AJ85" s="3" t="s">
        <v>783</v>
      </c>
    </row>
    <row r="86" spans="1:36" x14ac:dyDescent="0.25">
      <c r="A86" s="3">
        <v>2025</v>
      </c>
      <c r="B86" s="4">
        <v>45748</v>
      </c>
      <c r="C86" s="4">
        <v>45838</v>
      </c>
      <c r="D86" t="s">
        <v>91</v>
      </c>
      <c r="E86" s="3" t="s">
        <v>194</v>
      </c>
      <c r="F86" s="3" t="s">
        <v>195</v>
      </c>
      <c r="G86" s="3" t="s">
        <v>195</v>
      </c>
      <c r="H86" s="3" t="s">
        <v>128</v>
      </c>
      <c r="I86" s="3" t="s">
        <v>196</v>
      </c>
      <c r="J86" s="3" t="s">
        <v>197</v>
      </c>
      <c r="K86" s="3" t="s">
        <v>159</v>
      </c>
      <c r="L86" t="s">
        <v>101</v>
      </c>
      <c r="M86" t="s">
        <v>103</v>
      </c>
      <c r="N86" s="3" t="s">
        <v>394</v>
      </c>
      <c r="O86" t="s">
        <v>105</v>
      </c>
      <c r="P86" s="3">
        <v>0</v>
      </c>
      <c r="Q86" s="3">
        <v>330</v>
      </c>
      <c r="R86" s="3" t="s">
        <v>124</v>
      </c>
      <c r="S86" s="3" t="s">
        <v>125</v>
      </c>
      <c r="T86" s="3" t="s">
        <v>125</v>
      </c>
      <c r="U86" s="3" t="s">
        <v>124</v>
      </c>
      <c r="V86" s="3" t="s">
        <v>125</v>
      </c>
      <c r="W86" s="3" t="s">
        <v>395</v>
      </c>
      <c r="X86" s="3" t="s">
        <v>394</v>
      </c>
      <c r="Y86" s="4">
        <v>45747</v>
      </c>
      <c r="Z86" s="4">
        <v>45768</v>
      </c>
      <c r="AA86" s="3">
        <v>79</v>
      </c>
      <c r="AB86" s="3">
        <v>330</v>
      </c>
      <c r="AC86" s="3">
        <v>0</v>
      </c>
      <c r="AD86" s="4">
        <v>45769</v>
      </c>
      <c r="AE86" s="10" t="str">
        <f>HYPERLINK("https://ieeg-my.sharepoint.com/:b:/g/personal/transparencia_ieeg_org_mx/EV5ekNRsZwtFqBH5cxO_1TkBa3YMCNPA_pDlvGdL76e6LA?e=pax535")</f>
        <v>https://ieeg-my.sharepoint.com/:b:/g/personal/transparencia_ieeg_org_mx/EV5ekNRsZwtFqBH5cxO_1TkBa3YMCNPA_pDlvGdL76e6LA?e=pax535</v>
      </c>
      <c r="AF86" s="3">
        <v>79</v>
      </c>
      <c r="AG86" s="10" t="s">
        <v>127</v>
      </c>
      <c r="AH86" s="3" t="s">
        <v>128</v>
      </c>
      <c r="AI86" s="4">
        <v>45839</v>
      </c>
      <c r="AJ86" s="3" t="s">
        <v>783</v>
      </c>
    </row>
    <row r="87" spans="1:36" x14ac:dyDescent="0.25">
      <c r="A87" s="3">
        <v>2025</v>
      </c>
      <c r="B87" s="4">
        <v>45748</v>
      </c>
      <c r="C87" s="4">
        <v>45838</v>
      </c>
      <c r="D87" t="s">
        <v>91</v>
      </c>
      <c r="E87" s="3" t="s">
        <v>194</v>
      </c>
      <c r="F87" s="3" t="s">
        <v>195</v>
      </c>
      <c r="G87" s="3" t="s">
        <v>195</v>
      </c>
      <c r="H87" s="3" t="s">
        <v>128</v>
      </c>
      <c r="I87" s="3" t="s">
        <v>223</v>
      </c>
      <c r="J87" s="3" t="s">
        <v>224</v>
      </c>
      <c r="K87" s="3" t="s">
        <v>159</v>
      </c>
      <c r="L87" t="s">
        <v>101</v>
      </c>
      <c r="M87" t="s">
        <v>103</v>
      </c>
      <c r="N87" s="3" t="s">
        <v>396</v>
      </c>
      <c r="O87" t="s">
        <v>105</v>
      </c>
      <c r="P87" s="3">
        <v>0</v>
      </c>
      <c r="Q87" s="3">
        <v>825</v>
      </c>
      <c r="R87" s="3" t="s">
        <v>124</v>
      </c>
      <c r="S87" s="3" t="s">
        <v>125</v>
      </c>
      <c r="T87" s="3" t="s">
        <v>125</v>
      </c>
      <c r="U87" s="3" t="s">
        <v>124</v>
      </c>
      <c r="V87" s="3" t="s">
        <v>125</v>
      </c>
      <c r="W87" s="3" t="s">
        <v>397</v>
      </c>
      <c r="X87" s="3" t="s">
        <v>396</v>
      </c>
      <c r="Y87" s="4">
        <v>45735</v>
      </c>
      <c r="Z87" s="4">
        <v>45769</v>
      </c>
      <c r="AA87" s="3">
        <v>80</v>
      </c>
      <c r="AB87" s="3">
        <v>825</v>
      </c>
      <c r="AC87" s="3">
        <v>0</v>
      </c>
      <c r="AD87" s="4">
        <v>45770</v>
      </c>
      <c r="AE87" s="10" t="str">
        <f>HYPERLINK("https://ieeg-my.sharepoint.com/:b:/g/personal/transparencia_ieeg_org_mx/EefrrWmnbKxFrprEhEaZEdUBnPLo0UOMy6_OscxFuKK5oA?e=yLEmpl")</f>
        <v>https://ieeg-my.sharepoint.com/:b:/g/personal/transparencia_ieeg_org_mx/EefrrWmnbKxFrprEhEaZEdUBnPLo0UOMy6_OscxFuKK5oA?e=yLEmpl</v>
      </c>
      <c r="AF87" s="3">
        <v>80</v>
      </c>
      <c r="AG87" s="10" t="s">
        <v>127</v>
      </c>
      <c r="AH87" s="3" t="s">
        <v>128</v>
      </c>
      <c r="AI87" s="4">
        <v>45839</v>
      </c>
      <c r="AJ87" s="3" t="s">
        <v>783</v>
      </c>
    </row>
    <row r="88" spans="1:36" x14ac:dyDescent="0.25">
      <c r="A88" s="3">
        <v>2025</v>
      </c>
      <c r="B88" s="4">
        <v>45748</v>
      </c>
      <c r="C88" s="4">
        <v>45838</v>
      </c>
      <c r="D88" t="s">
        <v>91</v>
      </c>
      <c r="E88" s="3" t="s">
        <v>194</v>
      </c>
      <c r="F88" s="3" t="s">
        <v>195</v>
      </c>
      <c r="G88" s="3" t="s">
        <v>195</v>
      </c>
      <c r="H88" s="3" t="s">
        <v>128</v>
      </c>
      <c r="I88" s="3" t="s">
        <v>223</v>
      </c>
      <c r="J88" s="3" t="s">
        <v>224</v>
      </c>
      <c r="K88" s="3" t="s">
        <v>159</v>
      </c>
      <c r="L88" t="s">
        <v>101</v>
      </c>
      <c r="M88" t="s">
        <v>103</v>
      </c>
      <c r="N88" s="3" t="s">
        <v>398</v>
      </c>
      <c r="O88" t="s">
        <v>105</v>
      </c>
      <c r="P88" s="3">
        <v>0</v>
      </c>
      <c r="Q88" s="3">
        <v>25</v>
      </c>
      <c r="R88" s="3" t="s">
        <v>124</v>
      </c>
      <c r="S88" s="3" t="s">
        <v>125</v>
      </c>
      <c r="T88" s="3" t="s">
        <v>125</v>
      </c>
      <c r="U88" s="3" t="s">
        <v>124</v>
      </c>
      <c r="V88" s="3" t="s">
        <v>125</v>
      </c>
      <c r="W88" s="3" t="s">
        <v>163</v>
      </c>
      <c r="X88" s="3" t="s">
        <v>398</v>
      </c>
      <c r="Y88" s="4">
        <v>45769</v>
      </c>
      <c r="Z88" s="4">
        <v>45769</v>
      </c>
      <c r="AA88" s="3">
        <v>81</v>
      </c>
      <c r="AB88" s="3">
        <v>25</v>
      </c>
      <c r="AC88" s="3">
        <v>0</v>
      </c>
      <c r="AD88" s="4">
        <v>45770</v>
      </c>
      <c r="AE88" s="3"/>
      <c r="AF88" s="3">
        <v>81</v>
      </c>
      <c r="AG88" s="10" t="s">
        <v>127</v>
      </c>
      <c r="AH88" s="3" t="s">
        <v>128</v>
      </c>
      <c r="AI88" s="4">
        <v>45839</v>
      </c>
      <c r="AJ88" s="3" t="s">
        <v>783</v>
      </c>
    </row>
    <row r="89" spans="1:36" x14ac:dyDescent="0.25">
      <c r="A89" s="3">
        <v>2025</v>
      </c>
      <c r="B89" s="4">
        <v>45748</v>
      </c>
      <c r="C89" s="4">
        <v>45838</v>
      </c>
      <c r="D89" t="s">
        <v>91</v>
      </c>
      <c r="E89" s="3" t="s">
        <v>194</v>
      </c>
      <c r="F89" s="3" t="s">
        <v>195</v>
      </c>
      <c r="G89" s="3" t="s">
        <v>195</v>
      </c>
      <c r="H89" s="3" t="s">
        <v>128</v>
      </c>
      <c r="I89" s="3" t="s">
        <v>219</v>
      </c>
      <c r="J89" s="3" t="s">
        <v>220</v>
      </c>
      <c r="K89" s="3" t="s">
        <v>144</v>
      </c>
      <c r="L89" t="s">
        <v>101</v>
      </c>
      <c r="M89" t="s">
        <v>103</v>
      </c>
      <c r="N89" s="3" t="s">
        <v>399</v>
      </c>
      <c r="O89" t="s">
        <v>105</v>
      </c>
      <c r="P89" s="3">
        <v>0</v>
      </c>
      <c r="Q89" s="3">
        <v>495</v>
      </c>
      <c r="R89" s="3" t="s">
        <v>124</v>
      </c>
      <c r="S89" s="3" t="s">
        <v>125</v>
      </c>
      <c r="T89" s="3" t="s">
        <v>125</v>
      </c>
      <c r="U89" s="3" t="s">
        <v>124</v>
      </c>
      <c r="V89" s="3" t="s">
        <v>125</v>
      </c>
      <c r="W89" s="3" t="s">
        <v>400</v>
      </c>
      <c r="X89" s="3" t="s">
        <v>399</v>
      </c>
      <c r="Y89" s="4">
        <v>45747</v>
      </c>
      <c r="Z89" s="4">
        <v>45770</v>
      </c>
      <c r="AA89" s="3">
        <v>82</v>
      </c>
      <c r="AB89" s="3">
        <v>495</v>
      </c>
      <c r="AC89" s="3">
        <v>0</v>
      </c>
      <c r="AD89" s="4">
        <v>45771</v>
      </c>
      <c r="AE89" s="10" t="str">
        <f>HYPERLINK("https://ieeg-my.sharepoint.com/:b:/g/personal/transparencia_ieeg_org_mx/EaAFmIUxVS9DjiZMiyZEGHABPk7tyvhVV7Ufln6Jaf1ytA?e=zWadfp")</f>
        <v>https://ieeg-my.sharepoint.com/:b:/g/personal/transparencia_ieeg_org_mx/EaAFmIUxVS9DjiZMiyZEGHABPk7tyvhVV7Ufln6Jaf1ytA?e=zWadfp</v>
      </c>
      <c r="AF89" s="3">
        <v>82</v>
      </c>
      <c r="AG89" s="10" t="s">
        <v>127</v>
      </c>
      <c r="AH89" s="3" t="s">
        <v>128</v>
      </c>
      <c r="AI89" s="4">
        <v>45839</v>
      </c>
      <c r="AJ89" s="3" t="s">
        <v>783</v>
      </c>
    </row>
    <row r="90" spans="1:36" x14ac:dyDescent="0.25">
      <c r="A90" s="3">
        <v>2025</v>
      </c>
      <c r="B90" s="4">
        <v>45748</v>
      </c>
      <c r="C90" s="4">
        <v>45838</v>
      </c>
      <c r="D90" t="s">
        <v>91</v>
      </c>
      <c r="E90" s="3" t="s">
        <v>194</v>
      </c>
      <c r="F90" s="3" t="s">
        <v>195</v>
      </c>
      <c r="G90" s="3" t="s">
        <v>195</v>
      </c>
      <c r="H90" s="3" t="s">
        <v>128</v>
      </c>
      <c r="I90" s="3" t="s">
        <v>219</v>
      </c>
      <c r="J90" s="3" t="s">
        <v>220</v>
      </c>
      <c r="K90" s="3" t="s">
        <v>144</v>
      </c>
      <c r="L90" t="s">
        <v>101</v>
      </c>
      <c r="M90" t="s">
        <v>103</v>
      </c>
      <c r="N90" s="3" t="s">
        <v>401</v>
      </c>
      <c r="O90" t="s">
        <v>105</v>
      </c>
      <c r="P90" s="3">
        <v>0</v>
      </c>
      <c r="Q90" s="3">
        <v>23</v>
      </c>
      <c r="R90" s="3" t="s">
        <v>124</v>
      </c>
      <c r="S90" s="3" t="s">
        <v>125</v>
      </c>
      <c r="T90" s="3" t="s">
        <v>125</v>
      </c>
      <c r="U90" s="3" t="s">
        <v>124</v>
      </c>
      <c r="V90" s="3" t="s">
        <v>125</v>
      </c>
      <c r="W90" s="3" t="s">
        <v>125</v>
      </c>
      <c r="X90" s="3" t="s">
        <v>401</v>
      </c>
      <c r="Y90" s="4">
        <v>45757</v>
      </c>
      <c r="Z90" s="4">
        <v>45757</v>
      </c>
      <c r="AA90" s="3">
        <v>83</v>
      </c>
      <c r="AB90" s="3">
        <v>23</v>
      </c>
      <c r="AC90" s="3">
        <v>0</v>
      </c>
      <c r="AD90" s="4">
        <v>45768</v>
      </c>
      <c r="AE90" s="3"/>
      <c r="AF90" s="3">
        <v>83</v>
      </c>
      <c r="AG90" s="10" t="s">
        <v>127</v>
      </c>
      <c r="AH90" s="3" t="s">
        <v>128</v>
      </c>
      <c r="AI90" s="4">
        <v>45839</v>
      </c>
      <c r="AJ90" s="3" t="s">
        <v>783</v>
      </c>
    </row>
    <row r="91" spans="1:36" x14ac:dyDescent="0.25">
      <c r="A91" s="3">
        <v>2025</v>
      </c>
      <c r="B91" s="4">
        <v>45748</v>
      </c>
      <c r="C91" s="4">
        <v>45838</v>
      </c>
      <c r="D91" t="s">
        <v>91</v>
      </c>
      <c r="E91" s="3" t="s">
        <v>194</v>
      </c>
      <c r="F91" s="3" t="s">
        <v>195</v>
      </c>
      <c r="G91" s="3" t="s">
        <v>195</v>
      </c>
      <c r="H91" s="3" t="s">
        <v>128</v>
      </c>
      <c r="I91" s="3" t="s">
        <v>231</v>
      </c>
      <c r="J91" s="3" t="s">
        <v>402</v>
      </c>
      <c r="K91" s="3" t="s">
        <v>233</v>
      </c>
      <c r="L91" t="s">
        <v>101</v>
      </c>
      <c r="M91" t="s">
        <v>103</v>
      </c>
      <c r="N91" s="3" t="s">
        <v>403</v>
      </c>
      <c r="O91" t="s">
        <v>105</v>
      </c>
      <c r="P91" s="3">
        <v>0</v>
      </c>
      <c r="Q91" s="3">
        <v>330</v>
      </c>
      <c r="R91" s="3" t="s">
        <v>124</v>
      </c>
      <c r="S91" s="3" t="s">
        <v>125</v>
      </c>
      <c r="T91" s="3" t="s">
        <v>125</v>
      </c>
      <c r="U91" s="3" t="s">
        <v>124</v>
      </c>
      <c r="V91" s="3" t="s">
        <v>125</v>
      </c>
      <c r="W91" s="3" t="s">
        <v>404</v>
      </c>
      <c r="X91" s="3" t="s">
        <v>403</v>
      </c>
      <c r="Y91" s="4">
        <v>45749</v>
      </c>
      <c r="Z91" s="4">
        <v>45757</v>
      </c>
      <c r="AA91" s="3">
        <v>84</v>
      </c>
      <c r="AB91" s="3">
        <v>330</v>
      </c>
      <c r="AC91" s="3">
        <v>0</v>
      </c>
      <c r="AD91" s="4">
        <v>45768</v>
      </c>
      <c r="AE91" s="10" t="str">
        <f>HYPERLINK("https://ieeg-my.sharepoint.com/:b:/g/personal/transparencia_ieeg_org_mx/Ecb2Y9Lqq-tFh_a4O2G9NF8B6tO5GhzVaMel-z-QjezFPA?e=Jn9TdN")</f>
        <v>https://ieeg-my.sharepoint.com/:b:/g/personal/transparencia_ieeg_org_mx/Ecb2Y9Lqq-tFh_a4O2G9NF8B6tO5GhzVaMel-z-QjezFPA?e=Jn9TdN</v>
      </c>
      <c r="AF91" s="3">
        <v>84</v>
      </c>
      <c r="AG91" s="10" t="s">
        <v>127</v>
      </c>
      <c r="AH91" s="3" t="s">
        <v>128</v>
      </c>
      <c r="AI91" s="4">
        <v>45839</v>
      </c>
      <c r="AJ91" s="3" t="s">
        <v>783</v>
      </c>
    </row>
    <row r="92" spans="1:36" x14ac:dyDescent="0.25">
      <c r="A92" s="3">
        <v>2025</v>
      </c>
      <c r="B92" s="4">
        <v>45748</v>
      </c>
      <c r="C92" s="4">
        <v>45838</v>
      </c>
      <c r="D92" t="s">
        <v>91</v>
      </c>
      <c r="E92" s="3" t="s">
        <v>194</v>
      </c>
      <c r="F92" s="3" t="s">
        <v>195</v>
      </c>
      <c r="G92" s="3" t="s">
        <v>195</v>
      </c>
      <c r="H92" s="3" t="s">
        <v>128</v>
      </c>
      <c r="I92" s="3" t="s">
        <v>231</v>
      </c>
      <c r="J92" s="3" t="s">
        <v>402</v>
      </c>
      <c r="K92" s="3" t="s">
        <v>233</v>
      </c>
      <c r="L92" t="s">
        <v>101</v>
      </c>
      <c r="M92" t="s">
        <v>103</v>
      </c>
      <c r="N92" s="3" t="s">
        <v>405</v>
      </c>
      <c r="O92" t="s">
        <v>105</v>
      </c>
      <c r="P92" s="3">
        <v>0</v>
      </c>
      <c r="Q92" s="3">
        <v>330</v>
      </c>
      <c r="R92" s="3" t="s">
        <v>124</v>
      </c>
      <c r="S92" s="3" t="s">
        <v>125</v>
      </c>
      <c r="T92" s="3" t="s">
        <v>125</v>
      </c>
      <c r="U92" s="3" t="s">
        <v>124</v>
      </c>
      <c r="V92" s="3" t="s">
        <v>125</v>
      </c>
      <c r="W92" s="3" t="s">
        <v>162</v>
      </c>
      <c r="X92" s="3" t="s">
        <v>405</v>
      </c>
      <c r="Y92" s="4">
        <v>45757</v>
      </c>
      <c r="Z92" s="4">
        <v>45757</v>
      </c>
      <c r="AA92" s="3">
        <v>85</v>
      </c>
      <c r="AB92" s="3">
        <v>330</v>
      </c>
      <c r="AC92" s="3">
        <v>0</v>
      </c>
      <c r="AD92" s="4">
        <v>45768</v>
      </c>
      <c r="AE92" s="3"/>
      <c r="AF92" s="3">
        <v>85</v>
      </c>
      <c r="AG92" s="10" t="s">
        <v>127</v>
      </c>
      <c r="AH92" s="3" t="s">
        <v>128</v>
      </c>
      <c r="AI92" s="4">
        <v>45839</v>
      </c>
      <c r="AJ92" s="3" t="s">
        <v>783</v>
      </c>
    </row>
    <row r="93" spans="1:36" x14ac:dyDescent="0.25">
      <c r="A93" s="3">
        <v>2025</v>
      </c>
      <c r="B93" s="4">
        <v>45748</v>
      </c>
      <c r="C93" s="4">
        <v>45838</v>
      </c>
      <c r="D93" t="s">
        <v>91</v>
      </c>
      <c r="E93" s="3" t="s">
        <v>129</v>
      </c>
      <c r="F93" s="3" t="s">
        <v>252</v>
      </c>
      <c r="G93" s="3" t="s">
        <v>253</v>
      </c>
      <c r="H93" s="3" t="s">
        <v>202</v>
      </c>
      <c r="I93" s="3" t="s">
        <v>254</v>
      </c>
      <c r="J93" s="3" t="s">
        <v>255</v>
      </c>
      <c r="K93" s="3" t="s">
        <v>256</v>
      </c>
      <c r="L93" t="s">
        <v>101</v>
      </c>
      <c r="M93" t="s">
        <v>103</v>
      </c>
      <c r="N93" s="3" t="s">
        <v>406</v>
      </c>
      <c r="O93" t="s">
        <v>105</v>
      </c>
      <c r="P93" s="3">
        <v>0</v>
      </c>
      <c r="Q93" s="3">
        <v>23</v>
      </c>
      <c r="R93" s="3" t="s">
        <v>124</v>
      </c>
      <c r="S93" s="3" t="s">
        <v>125</v>
      </c>
      <c r="T93" s="3" t="s">
        <v>125</v>
      </c>
      <c r="U93" s="3" t="s">
        <v>124</v>
      </c>
      <c r="V93" s="3" t="s">
        <v>125</v>
      </c>
      <c r="W93" s="3" t="s">
        <v>345</v>
      </c>
      <c r="X93" s="3" t="s">
        <v>406</v>
      </c>
      <c r="Y93" s="4">
        <v>45740</v>
      </c>
      <c r="Z93" s="4">
        <v>45740</v>
      </c>
      <c r="AA93" s="3">
        <v>86</v>
      </c>
      <c r="AB93" s="3">
        <v>23</v>
      </c>
      <c r="AC93" s="3">
        <v>0</v>
      </c>
      <c r="AD93" s="4">
        <v>45744</v>
      </c>
      <c r="AE93" s="3"/>
      <c r="AF93" s="3">
        <v>86</v>
      </c>
      <c r="AG93" s="10" t="s">
        <v>127</v>
      </c>
      <c r="AH93" s="3" t="s">
        <v>128</v>
      </c>
      <c r="AI93" s="4">
        <v>45839</v>
      </c>
      <c r="AJ93" s="3" t="s">
        <v>783</v>
      </c>
    </row>
    <row r="94" spans="1:36" x14ac:dyDescent="0.25">
      <c r="A94" s="3">
        <v>2025</v>
      </c>
      <c r="B94" s="4">
        <v>45748</v>
      </c>
      <c r="C94" s="4">
        <v>45838</v>
      </c>
      <c r="D94" t="s">
        <v>91</v>
      </c>
      <c r="E94" s="3" t="s">
        <v>129</v>
      </c>
      <c r="F94" s="3" t="s">
        <v>252</v>
      </c>
      <c r="G94" s="3" t="s">
        <v>253</v>
      </c>
      <c r="H94" s="3" t="s">
        <v>202</v>
      </c>
      <c r="I94" s="3" t="s">
        <v>407</v>
      </c>
      <c r="J94" s="3" t="s">
        <v>320</v>
      </c>
      <c r="K94" s="3" t="s">
        <v>267</v>
      </c>
      <c r="L94" t="s">
        <v>101</v>
      </c>
      <c r="M94" t="s">
        <v>103</v>
      </c>
      <c r="N94" s="3" t="s">
        <v>408</v>
      </c>
      <c r="O94" t="s">
        <v>105</v>
      </c>
      <c r="P94" s="3">
        <v>1</v>
      </c>
      <c r="Q94" s="3">
        <v>425</v>
      </c>
      <c r="R94" s="3" t="s">
        <v>124</v>
      </c>
      <c r="S94" s="3" t="s">
        <v>125</v>
      </c>
      <c r="T94" s="3" t="s">
        <v>125</v>
      </c>
      <c r="U94" s="3" t="s">
        <v>124</v>
      </c>
      <c r="V94" s="3" t="s">
        <v>125</v>
      </c>
      <c r="W94" s="3" t="s">
        <v>218</v>
      </c>
      <c r="X94" s="3" t="s">
        <v>408</v>
      </c>
      <c r="Y94" s="4">
        <v>45744</v>
      </c>
      <c r="Z94" s="4">
        <v>45744</v>
      </c>
      <c r="AA94" s="3">
        <v>87</v>
      </c>
      <c r="AB94" s="3">
        <v>425</v>
      </c>
      <c r="AC94" s="3">
        <v>0</v>
      </c>
      <c r="AD94" s="4">
        <v>45748</v>
      </c>
      <c r="AE94" s="10" t="str">
        <f>HYPERLINK("https://ieeg-my.sharepoint.com/:b:/g/personal/transparencia_ieeg_org_mx/EQQcvMeocvZDiECGP7KDmBcBZjlekvNApe2UwTO8-1nmwg?e=WEik67")</f>
        <v>https://ieeg-my.sharepoint.com/:b:/g/personal/transparencia_ieeg_org_mx/EQQcvMeocvZDiECGP7KDmBcBZjlekvNApe2UwTO8-1nmwg?e=WEik67</v>
      </c>
      <c r="AF94" s="3">
        <v>87</v>
      </c>
      <c r="AG94" s="10" t="s">
        <v>127</v>
      </c>
      <c r="AH94" s="3" t="s">
        <v>128</v>
      </c>
      <c r="AI94" s="4">
        <v>45839</v>
      </c>
      <c r="AJ94" s="3" t="s">
        <v>783</v>
      </c>
    </row>
    <row r="95" spans="1:36" x14ac:dyDescent="0.25">
      <c r="A95" s="3">
        <v>2025</v>
      </c>
      <c r="B95" s="4">
        <v>45748</v>
      </c>
      <c r="C95" s="4">
        <v>45838</v>
      </c>
      <c r="D95" t="s">
        <v>91</v>
      </c>
      <c r="E95" s="3" t="s">
        <v>129</v>
      </c>
      <c r="F95" s="3" t="s">
        <v>252</v>
      </c>
      <c r="G95" s="3" t="s">
        <v>253</v>
      </c>
      <c r="H95" s="3" t="s">
        <v>202</v>
      </c>
      <c r="I95" s="3" t="s">
        <v>254</v>
      </c>
      <c r="J95" s="3" t="s">
        <v>255</v>
      </c>
      <c r="K95" s="3" t="s">
        <v>256</v>
      </c>
      <c r="L95" t="s">
        <v>101</v>
      </c>
      <c r="M95" t="s">
        <v>103</v>
      </c>
      <c r="N95" s="3" t="s">
        <v>409</v>
      </c>
      <c r="O95" t="s">
        <v>105</v>
      </c>
      <c r="P95" s="3">
        <v>0</v>
      </c>
      <c r="Q95" s="3">
        <v>541</v>
      </c>
      <c r="R95" s="3" t="s">
        <v>124</v>
      </c>
      <c r="S95" s="3" t="s">
        <v>125</v>
      </c>
      <c r="T95" s="3" t="s">
        <v>125</v>
      </c>
      <c r="U95" s="3" t="s">
        <v>124</v>
      </c>
      <c r="V95" s="3" t="s">
        <v>125</v>
      </c>
      <c r="W95" s="3" t="s">
        <v>248</v>
      </c>
      <c r="X95" s="3" t="s">
        <v>409</v>
      </c>
      <c r="Y95" s="4">
        <v>45742</v>
      </c>
      <c r="Z95" s="4">
        <v>45742</v>
      </c>
      <c r="AA95" s="3">
        <v>88</v>
      </c>
      <c r="AB95" s="3">
        <v>541</v>
      </c>
      <c r="AC95" s="3">
        <v>0</v>
      </c>
      <c r="AD95" s="4">
        <v>45749</v>
      </c>
      <c r="AE95" s="10" t="str">
        <f>HYPERLINK("https://ieeg-my.sharepoint.com/:b:/g/personal/transparencia_ieeg_org_mx/ESJK8_45FKFGvSyD7NYruDQBjLlGKeWkN3FeXwBFkwH7qQ?e=gqLZ6I")</f>
        <v>https://ieeg-my.sharepoint.com/:b:/g/personal/transparencia_ieeg_org_mx/ESJK8_45FKFGvSyD7NYruDQBjLlGKeWkN3FeXwBFkwH7qQ?e=gqLZ6I</v>
      </c>
      <c r="AF95" s="3">
        <v>88</v>
      </c>
      <c r="AG95" s="10" t="s">
        <v>127</v>
      </c>
      <c r="AH95" s="3" t="s">
        <v>128</v>
      </c>
      <c r="AI95" s="4">
        <v>45839</v>
      </c>
      <c r="AJ95" s="3" t="s">
        <v>783</v>
      </c>
    </row>
    <row r="96" spans="1:36" x14ac:dyDescent="0.25">
      <c r="A96" s="3">
        <v>2025</v>
      </c>
      <c r="B96" s="4">
        <v>45748</v>
      </c>
      <c r="C96" s="4">
        <v>45838</v>
      </c>
      <c r="D96" t="s">
        <v>91</v>
      </c>
      <c r="E96" s="3" t="s">
        <v>116</v>
      </c>
      <c r="F96" s="3" t="s">
        <v>410</v>
      </c>
      <c r="G96" s="3" t="s">
        <v>275</v>
      </c>
      <c r="H96" s="3" t="s">
        <v>141</v>
      </c>
      <c r="I96" s="3" t="s">
        <v>411</v>
      </c>
      <c r="J96" s="3" t="s">
        <v>159</v>
      </c>
      <c r="K96" s="3" t="s">
        <v>412</v>
      </c>
      <c r="L96" t="s">
        <v>102</v>
      </c>
      <c r="M96" t="s">
        <v>103</v>
      </c>
      <c r="N96" s="3" t="s">
        <v>413</v>
      </c>
      <c r="O96" t="s">
        <v>105</v>
      </c>
      <c r="P96" s="3">
        <v>0</v>
      </c>
      <c r="Q96" s="5">
        <v>4979.67</v>
      </c>
      <c r="R96" s="3" t="s">
        <v>124</v>
      </c>
      <c r="S96" s="3" t="s">
        <v>125</v>
      </c>
      <c r="T96" s="3" t="s">
        <v>125</v>
      </c>
      <c r="U96" s="3" t="s">
        <v>124</v>
      </c>
      <c r="V96" s="3" t="s">
        <v>414</v>
      </c>
      <c r="W96" s="3" t="s">
        <v>415</v>
      </c>
      <c r="X96" s="3" t="s">
        <v>413</v>
      </c>
      <c r="Y96" s="4">
        <v>45742</v>
      </c>
      <c r="Z96" s="4">
        <v>45746</v>
      </c>
      <c r="AA96" s="3">
        <v>89</v>
      </c>
      <c r="AB96" s="5">
        <v>4979.67</v>
      </c>
      <c r="AC96" s="3">
        <v>0</v>
      </c>
      <c r="AD96" s="4">
        <v>45749</v>
      </c>
      <c r="AE96" s="3"/>
      <c r="AF96" s="3">
        <v>89</v>
      </c>
      <c r="AG96" s="10" t="s">
        <v>127</v>
      </c>
      <c r="AH96" s="3" t="s">
        <v>128</v>
      </c>
      <c r="AI96" s="4">
        <v>45839</v>
      </c>
      <c r="AJ96" s="3" t="s">
        <v>786</v>
      </c>
    </row>
    <row r="97" spans="1:36" x14ac:dyDescent="0.25">
      <c r="A97" s="3">
        <v>2025</v>
      </c>
      <c r="B97" s="4">
        <v>45748</v>
      </c>
      <c r="C97" s="4">
        <v>45838</v>
      </c>
      <c r="D97" t="s">
        <v>91</v>
      </c>
      <c r="E97" s="3" t="s">
        <v>116</v>
      </c>
      <c r="F97" s="3" t="s">
        <v>410</v>
      </c>
      <c r="G97" s="3" t="s">
        <v>275</v>
      </c>
      <c r="H97" s="3" t="s">
        <v>141</v>
      </c>
      <c r="I97" s="3" t="s">
        <v>416</v>
      </c>
      <c r="J97" s="3" t="s">
        <v>417</v>
      </c>
      <c r="K97" s="3" t="s">
        <v>359</v>
      </c>
      <c r="L97" t="s">
        <v>102</v>
      </c>
      <c r="M97" t="s">
        <v>103</v>
      </c>
      <c r="N97" s="3" t="s">
        <v>418</v>
      </c>
      <c r="O97" t="s">
        <v>105</v>
      </c>
      <c r="P97" s="3">
        <v>0</v>
      </c>
      <c r="Q97" s="5">
        <v>6328.57</v>
      </c>
      <c r="R97" s="3" t="s">
        <v>124</v>
      </c>
      <c r="S97" s="3" t="s">
        <v>125</v>
      </c>
      <c r="T97" s="3" t="s">
        <v>125</v>
      </c>
      <c r="U97" s="3" t="s">
        <v>124</v>
      </c>
      <c r="V97" s="3" t="s">
        <v>414</v>
      </c>
      <c r="W97" s="3" t="s">
        <v>415</v>
      </c>
      <c r="X97" s="3" t="s">
        <v>418</v>
      </c>
      <c r="Y97" s="4">
        <v>45742</v>
      </c>
      <c r="Z97" s="4">
        <v>45746</v>
      </c>
      <c r="AA97" s="3">
        <v>90</v>
      </c>
      <c r="AB97" s="5">
        <v>6328.57</v>
      </c>
      <c r="AC97" s="3">
        <v>0</v>
      </c>
      <c r="AD97" s="4">
        <v>45749</v>
      </c>
      <c r="AE97" s="10" t="str">
        <f>HYPERLINK("https://ieeg-my.sharepoint.com/:b:/g/personal/transparencia_ieeg_org_mx/EST3v2U2cAJNtaUkCK_8xx8BLeZ4I2chxxG1yxQ4jz-PRA?e=O2xtGC")</f>
        <v>https://ieeg-my.sharepoint.com/:b:/g/personal/transparencia_ieeg_org_mx/EST3v2U2cAJNtaUkCK_8xx8BLeZ4I2chxxG1yxQ4jz-PRA?e=O2xtGC</v>
      </c>
      <c r="AF97" s="3">
        <v>90</v>
      </c>
      <c r="AG97" s="10" t="s">
        <v>127</v>
      </c>
      <c r="AH97" s="3" t="s">
        <v>128</v>
      </c>
      <c r="AI97" s="4">
        <v>45839</v>
      </c>
      <c r="AJ97" s="3" t="s">
        <v>787</v>
      </c>
    </row>
    <row r="98" spans="1:36" x14ac:dyDescent="0.25">
      <c r="A98" s="3">
        <v>2025</v>
      </c>
      <c r="B98" s="4">
        <v>45748</v>
      </c>
      <c r="C98" s="4">
        <v>45838</v>
      </c>
      <c r="D98" t="s">
        <v>91</v>
      </c>
      <c r="E98" s="3" t="s">
        <v>116</v>
      </c>
      <c r="F98" s="3" t="s">
        <v>147</v>
      </c>
      <c r="G98" s="3" t="s">
        <v>148</v>
      </c>
      <c r="H98" s="3" t="s">
        <v>141</v>
      </c>
      <c r="I98" s="3" t="s">
        <v>149</v>
      </c>
      <c r="J98" s="3" t="s">
        <v>150</v>
      </c>
      <c r="K98" s="3" t="s">
        <v>151</v>
      </c>
      <c r="L98" t="s">
        <v>101</v>
      </c>
      <c r="M98" t="s">
        <v>103</v>
      </c>
      <c r="N98" s="3" t="s">
        <v>419</v>
      </c>
      <c r="O98" t="s">
        <v>105</v>
      </c>
      <c r="P98" s="3">
        <v>1</v>
      </c>
      <c r="Q98" s="5">
        <v>23770.65</v>
      </c>
      <c r="R98" s="3" t="s">
        <v>124</v>
      </c>
      <c r="S98" s="3" t="s">
        <v>125</v>
      </c>
      <c r="T98" s="3" t="s">
        <v>125</v>
      </c>
      <c r="U98" s="3" t="s">
        <v>124</v>
      </c>
      <c r="V98" s="3" t="s">
        <v>414</v>
      </c>
      <c r="W98" s="3" t="s">
        <v>415</v>
      </c>
      <c r="X98" s="3" t="s">
        <v>419</v>
      </c>
      <c r="Y98" s="4">
        <v>45742</v>
      </c>
      <c r="Z98" s="4">
        <v>45746</v>
      </c>
      <c r="AA98" s="3">
        <v>91</v>
      </c>
      <c r="AB98" s="5">
        <v>23770.65</v>
      </c>
      <c r="AC98" s="3">
        <v>0</v>
      </c>
      <c r="AD98" s="4">
        <v>45777</v>
      </c>
      <c r="AE98" s="10" t="str">
        <f>HYPERLINK("https://ieeg-my.sharepoint.com/:b:/g/personal/transparencia_ieeg_org_mx/ERPhZyeJF0pJqaA6dudW1aoBXX4kK6NqohMm9yDeU2nCaw?e=kbOTfd")</f>
        <v>https://ieeg-my.sharepoint.com/:b:/g/personal/transparencia_ieeg_org_mx/ERPhZyeJF0pJqaA6dudW1aoBXX4kK6NqohMm9yDeU2nCaw?e=kbOTfd</v>
      </c>
      <c r="AF98" s="3">
        <v>91</v>
      </c>
      <c r="AG98" s="10" t="s">
        <v>127</v>
      </c>
      <c r="AH98" s="3" t="s">
        <v>128</v>
      </c>
      <c r="AI98" s="4">
        <v>45839</v>
      </c>
      <c r="AJ98" s="3" t="s">
        <v>788</v>
      </c>
    </row>
    <row r="99" spans="1:36" x14ac:dyDescent="0.25">
      <c r="A99" s="3">
        <v>2025</v>
      </c>
      <c r="B99" s="4">
        <v>45748</v>
      </c>
      <c r="C99" s="4">
        <v>45838</v>
      </c>
      <c r="D99" t="s">
        <v>91</v>
      </c>
      <c r="E99" s="3" t="s">
        <v>116</v>
      </c>
      <c r="F99" s="3" t="s">
        <v>147</v>
      </c>
      <c r="G99" s="3" t="s">
        <v>148</v>
      </c>
      <c r="H99" s="3" t="s">
        <v>141</v>
      </c>
      <c r="I99" s="3" t="s">
        <v>149</v>
      </c>
      <c r="J99" s="3" t="s">
        <v>150</v>
      </c>
      <c r="K99" s="3" t="s">
        <v>151</v>
      </c>
      <c r="L99" t="s">
        <v>101</v>
      </c>
      <c r="M99" t="s">
        <v>103</v>
      </c>
      <c r="N99" s="3" t="s">
        <v>419</v>
      </c>
      <c r="O99" t="s">
        <v>105</v>
      </c>
      <c r="P99" s="3">
        <v>1</v>
      </c>
      <c r="Q99" s="3">
        <v>677.11</v>
      </c>
      <c r="R99" s="3" t="s">
        <v>124</v>
      </c>
      <c r="S99" s="3" t="s">
        <v>125</v>
      </c>
      <c r="T99" s="3" t="s">
        <v>125</v>
      </c>
      <c r="U99" s="3" t="s">
        <v>124</v>
      </c>
      <c r="V99" s="3" t="s">
        <v>414</v>
      </c>
      <c r="W99" s="3" t="s">
        <v>415</v>
      </c>
      <c r="X99" s="3" t="s">
        <v>419</v>
      </c>
      <c r="Y99" s="4">
        <v>45742</v>
      </c>
      <c r="Z99" s="4">
        <v>45746</v>
      </c>
      <c r="AA99" s="3">
        <v>92</v>
      </c>
      <c r="AB99" s="3">
        <v>677.11</v>
      </c>
      <c r="AC99" s="3">
        <v>0</v>
      </c>
      <c r="AD99" s="4">
        <v>45777</v>
      </c>
      <c r="AE99" s="3"/>
      <c r="AF99" s="3">
        <v>92</v>
      </c>
      <c r="AG99" s="10" t="s">
        <v>127</v>
      </c>
      <c r="AH99" s="3" t="s">
        <v>128</v>
      </c>
      <c r="AI99" s="4">
        <v>45839</v>
      </c>
      <c r="AJ99" s="3" t="s">
        <v>783</v>
      </c>
    </row>
    <row r="100" spans="1:36" x14ac:dyDescent="0.25">
      <c r="A100" s="3">
        <v>2025</v>
      </c>
      <c r="B100" s="4">
        <v>45748</v>
      </c>
      <c r="C100" s="4">
        <v>45838</v>
      </c>
      <c r="D100" t="s">
        <v>91</v>
      </c>
      <c r="E100" s="3" t="s">
        <v>116</v>
      </c>
      <c r="F100" s="3" t="s">
        <v>147</v>
      </c>
      <c r="G100" s="3" t="s">
        <v>148</v>
      </c>
      <c r="H100" s="3" t="s">
        <v>141</v>
      </c>
      <c r="I100" s="3" t="s">
        <v>420</v>
      </c>
      <c r="J100" s="3" t="s">
        <v>421</v>
      </c>
      <c r="K100" s="3"/>
      <c r="L100" t="s">
        <v>101</v>
      </c>
      <c r="M100" t="s">
        <v>103</v>
      </c>
      <c r="N100" s="3" t="s">
        <v>422</v>
      </c>
      <c r="O100" t="s">
        <v>105</v>
      </c>
      <c r="P100" s="3">
        <v>0</v>
      </c>
      <c r="Q100" s="5">
        <v>6558.46</v>
      </c>
      <c r="R100" s="3" t="s">
        <v>124</v>
      </c>
      <c r="S100" s="3" t="s">
        <v>125</v>
      </c>
      <c r="T100" s="3" t="s">
        <v>125</v>
      </c>
      <c r="U100" s="3" t="s">
        <v>124</v>
      </c>
      <c r="V100" s="3" t="s">
        <v>414</v>
      </c>
      <c r="W100" s="3" t="s">
        <v>415</v>
      </c>
      <c r="X100" s="3" t="s">
        <v>422</v>
      </c>
      <c r="Y100" s="4">
        <v>45742</v>
      </c>
      <c r="Z100" s="4">
        <v>45746</v>
      </c>
      <c r="AA100" s="3">
        <v>93</v>
      </c>
      <c r="AB100" s="5">
        <v>6558.46</v>
      </c>
      <c r="AC100" s="3">
        <v>0</v>
      </c>
      <c r="AD100" s="4">
        <v>45754</v>
      </c>
      <c r="AE100" s="10" t="str">
        <f>HYPERLINK("https://ieeg-my.sharepoint.com/:b:/g/personal/transparencia_ieeg_org_mx/Ef1hWxD9HJpFs6s_nx_N9jIBIkviv57YihNCmNEsyTXJag?e=ParNX4")</f>
        <v>https://ieeg-my.sharepoint.com/:b:/g/personal/transparencia_ieeg_org_mx/Ef1hWxD9HJpFs6s_nx_N9jIBIkviv57YihNCmNEsyTXJag?e=ParNX4</v>
      </c>
      <c r="AF100" s="3">
        <v>93</v>
      </c>
      <c r="AG100" s="10" t="s">
        <v>127</v>
      </c>
      <c r="AH100" s="3" t="s">
        <v>128</v>
      </c>
      <c r="AI100" s="4">
        <v>45839</v>
      </c>
      <c r="AJ100" s="3" t="s">
        <v>783</v>
      </c>
    </row>
    <row r="101" spans="1:36" x14ac:dyDescent="0.25">
      <c r="A101" s="3">
        <v>2025</v>
      </c>
      <c r="B101" s="4">
        <v>45748</v>
      </c>
      <c r="C101" s="4">
        <v>45838</v>
      </c>
      <c r="D101" t="s">
        <v>91</v>
      </c>
      <c r="E101" s="3" t="s">
        <v>116</v>
      </c>
      <c r="F101" s="3" t="s">
        <v>147</v>
      </c>
      <c r="G101" s="3" t="s">
        <v>148</v>
      </c>
      <c r="H101" s="3" t="s">
        <v>141</v>
      </c>
      <c r="I101" s="3" t="s">
        <v>420</v>
      </c>
      <c r="J101" s="3" t="s">
        <v>421</v>
      </c>
      <c r="K101" s="3"/>
      <c r="L101" t="s">
        <v>101</v>
      </c>
      <c r="M101" t="s">
        <v>103</v>
      </c>
      <c r="N101" s="3" t="s">
        <v>422</v>
      </c>
      <c r="O101" t="s">
        <v>105</v>
      </c>
      <c r="P101" s="3">
        <v>0</v>
      </c>
      <c r="Q101" s="3">
        <v>640.92999999999995</v>
      </c>
      <c r="R101" s="3" t="s">
        <v>124</v>
      </c>
      <c r="S101" s="3" t="s">
        <v>125</v>
      </c>
      <c r="T101" s="3" t="s">
        <v>125</v>
      </c>
      <c r="U101" s="3" t="s">
        <v>124</v>
      </c>
      <c r="V101" s="3" t="s">
        <v>414</v>
      </c>
      <c r="W101" s="3" t="s">
        <v>415</v>
      </c>
      <c r="X101" s="3" t="s">
        <v>422</v>
      </c>
      <c r="Y101" s="4">
        <v>45742</v>
      </c>
      <c r="Z101" s="4">
        <v>45746</v>
      </c>
      <c r="AA101" s="3">
        <v>94</v>
      </c>
      <c r="AB101" s="3">
        <v>640.92999999999995</v>
      </c>
      <c r="AC101" s="3">
        <v>0</v>
      </c>
      <c r="AD101" s="4">
        <v>45754</v>
      </c>
      <c r="AE101" s="3"/>
      <c r="AF101" s="3">
        <v>94</v>
      </c>
      <c r="AG101" s="10" t="s">
        <v>127</v>
      </c>
      <c r="AH101" s="3" t="s">
        <v>128</v>
      </c>
      <c r="AI101" s="4">
        <v>45839</v>
      </c>
      <c r="AJ101" s="3" t="s">
        <v>783</v>
      </c>
    </row>
    <row r="102" spans="1:36" x14ac:dyDescent="0.25">
      <c r="A102" s="3">
        <v>2025</v>
      </c>
      <c r="B102" s="4">
        <v>45748</v>
      </c>
      <c r="C102" s="4">
        <v>45838</v>
      </c>
      <c r="D102" t="s">
        <v>91</v>
      </c>
      <c r="E102" s="3" t="s">
        <v>116</v>
      </c>
      <c r="F102" s="3" t="s">
        <v>147</v>
      </c>
      <c r="G102" s="3" t="s">
        <v>148</v>
      </c>
      <c r="H102" s="3" t="s">
        <v>141</v>
      </c>
      <c r="I102" s="3" t="s">
        <v>280</v>
      </c>
      <c r="J102" s="3" t="s">
        <v>281</v>
      </c>
      <c r="K102" s="3" t="s">
        <v>282</v>
      </c>
      <c r="L102" t="s">
        <v>101</v>
      </c>
      <c r="M102" t="s">
        <v>103</v>
      </c>
      <c r="N102" s="3" t="s">
        <v>423</v>
      </c>
      <c r="O102" t="s">
        <v>105</v>
      </c>
      <c r="P102" s="3">
        <v>0</v>
      </c>
      <c r="Q102" s="5">
        <v>4408.6000000000004</v>
      </c>
      <c r="R102" s="3" t="s">
        <v>124</v>
      </c>
      <c r="S102" s="3" t="s">
        <v>125</v>
      </c>
      <c r="T102" s="3" t="s">
        <v>125</v>
      </c>
      <c r="U102" s="3" t="s">
        <v>124</v>
      </c>
      <c r="V102" s="3" t="s">
        <v>414</v>
      </c>
      <c r="W102" s="3" t="s">
        <v>415</v>
      </c>
      <c r="X102" s="3" t="s">
        <v>423</v>
      </c>
      <c r="Y102" s="4">
        <v>45742</v>
      </c>
      <c r="Z102" s="4">
        <v>45746</v>
      </c>
      <c r="AA102" s="3">
        <v>95</v>
      </c>
      <c r="AB102" s="5">
        <v>4408.6000000000004</v>
      </c>
      <c r="AC102" s="3">
        <v>0</v>
      </c>
      <c r="AD102" s="4">
        <v>45751</v>
      </c>
      <c r="AE102" s="10" t="str">
        <f>HYPERLINK("https://ieeg-my.sharepoint.com/:b:/g/personal/transparencia_ieeg_org_mx/ER_WOGEgDPREmlJlc-g5_hIBjdZGpY-gs-AxJ_OouYHr2g?e=nUqArb")</f>
        <v>https://ieeg-my.sharepoint.com/:b:/g/personal/transparencia_ieeg_org_mx/ER_WOGEgDPREmlJlc-g5_hIBjdZGpY-gs-AxJ_OouYHr2g?e=nUqArb</v>
      </c>
      <c r="AF102" s="3">
        <v>95</v>
      </c>
      <c r="AG102" s="10" t="s">
        <v>127</v>
      </c>
      <c r="AH102" s="3" t="s">
        <v>128</v>
      </c>
      <c r="AI102" s="4">
        <v>45839</v>
      </c>
      <c r="AJ102" s="3" t="s">
        <v>783</v>
      </c>
    </row>
    <row r="103" spans="1:36" x14ac:dyDescent="0.25">
      <c r="A103" s="3">
        <v>2025</v>
      </c>
      <c r="B103" s="4">
        <v>45748</v>
      </c>
      <c r="C103" s="4">
        <v>45838</v>
      </c>
      <c r="D103" t="s">
        <v>91</v>
      </c>
      <c r="E103" s="3" t="s">
        <v>116</v>
      </c>
      <c r="F103" s="3" t="s">
        <v>274</v>
      </c>
      <c r="G103" s="3" t="s">
        <v>275</v>
      </c>
      <c r="H103" s="3" t="s">
        <v>424</v>
      </c>
      <c r="I103" s="3" t="s">
        <v>276</v>
      </c>
      <c r="J103" s="3" t="s">
        <v>277</v>
      </c>
      <c r="K103" s="3" t="s">
        <v>278</v>
      </c>
      <c r="L103" t="s">
        <v>102</v>
      </c>
      <c r="M103" t="s">
        <v>103</v>
      </c>
      <c r="N103" s="3" t="s">
        <v>425</v>
      </c>
      <c r="O103" t="s">
        <v>105</v>
      </c>
      <c r="P103" s="3">
        <v>0</v>
      </c>
      <c r="Q103" s="5">
        <v>7113.4</v>
      </c>
      <c r="R103" s="3" t="s">
        <v>124</v>
      </c>
      <c r="S103" s="3" t="s">
        <v>125</v>
      </c>
      <c r="T103" s="3" t="s">
        <v>125</v>
      </c>
      <c r="U103" s="3" t="s">
        <v>124</v>
      </c>
      <c r="V103" s="3" t="s">
        <v>414</v>
      </c>
      <c r="W103" s="3" t="s">
        <v>415</v>
      </c>
      <c r="X103" s="3" t="s">
        <v>425</v>
      </c>
      <c r="Y103" s="4">
        <v>45742</v>
      </c>
      <c r="Z103" s="4">
        <v>45744</v>
      </c>
      <c r="AA103" s="3">
        <v>96</v>
      </c>
      <c r="AB103" s="5">
        <v>7113.4</v>
      </c>
      <c r="AC103" s="3">
        <v>0</v>
      </c>
      <c r="AD103" s="4">
        <v>45751</v>
      </c>
      <c r="AE103" s="10" t="str">
        <f>HYPERLINK("https://ieeg-my.sharepoint.com/:b:/g/personal/transparencia_ieeg_org_mx/EdtmRVS7zqtMu2ZtkG26stEBZwR-cQbFwuRx7kOLqYsSuA?e=Nnjv1J")</f>
        <v>https://ieeg-my.sharepoint.com/:b:/g/personal/transparencia_ieeg_org_mx/EdtmRVS7zqtMu2ZtkG26stEBZwR-cQbFwuRx7kOLqYsSuA?e=Nnjv1J</v>
      </c>
      <c r="AF103" s="3">
        <v>96</v>
      </c>
      <c r="AG103" s="10" t="s">
        <v>127</v>
      </c>
      <c r="AH103" s="3" t="s">
        <v>128</v>
      </c>
      <c r="AI103" s="4">
        <v>45839</v>
      </c>
      <c r="AJ103" s="3" t="s">
        <v>789</v>
      </c>
    </row>
    <row r="104" spans="1:36" x14ac:dyDescent="0.25">
      <c r="A104" s="3">
        <v>2025</v>
      </c>
      <c r="B104" s="4">
        <v>45748</v>
      </c>
      <c r="C104" s="4">
        <v>45838</v>
      </c>
      <c r="D104" t="s">
        <v>91</v>
      </c>
      <c r="E104" s="3" t="s">
        <v>116</v>
      </c>
      <c r="F104" s="3" t="s">
        <v>274</v>
      </c>
      <c r="G104" s="3" t="s">
        <v>275</v>
      </c>
      <c r="H104" s="3" t="s">
        <v>424</v>
      </c>
      <c r="I104" s="3" t="s">
        <v>276</v>
      </c>
      <c r="J104" s="3" t="s">
        <v>277</v>
      </c>
      <c r="K104" s="3" t="s">
        <v>278</v>
      </c>
      <c r="L104" t="s">
        <v>102</v>
      </c>
      <c r="M104" t="s">
        <v>103</v>
      </c>
      <c r="N104" s="3" t="s">
        <v>425</v>
      </c>
      <c r="O104" t="s">
        <v>105</v>
      </c>
      <c r="P104" s="3">
        <v>0</v>
      </c>
      <c r="Q104" s="3">
        <v>468.37</v>
      </c>
      <c r="R104" s="3" t="s">
        <v>124</v>
      </c>
      <c r="S104" s="3" t="s">
        <v>125</v>
      </c>
      <c r="T104" s="3" t="s">
        <v>125</v>
      </c>
      <c r="U104" s="3" t="s">
        <v>124</v>
      </c>
      <c r="V104" s="3" t="s">
        <v>414</v>
      </c>
      <c r="W104" s="3" t="s">
        <v>415</v>
      </c>
      <c r="X104" s="3" t="s">
        <v>425</v>
      </c>
      <c r="Y104" s="4">
        <v>45742</v>
      </c>
      <c r="Z104" s="4">
        <v>45744</v>
      </c>
      <c r="AA104" s="3">
        <v>97</v>
      </c>
      <c r="AB104" s="3">
        <v>468.37</v>
      </c>
      <c r="AC104" s="3">
        <v>0</v>
      </c>
      <c r="AD104" s="4">
        <v>45751</v>
      </c>
      <c r="AE104" s="3"/>
      <c r="AF104" s="3">
        <v>97</v>
      </c>
      <c r="AG104" s="10" t="s">
        <v>127</v>
      </c>
      <c r="AH104" s="3" t="s">
        <v>128</v>
      </c>
      <c r="AI104" s="4">
        <v>45839</v>
      </c>
      <c r="AJ104" s="3" t="s">
        <v>783</v>
      </c>
    </row>
    <row r="105" spans="1:36" x14ac:dyDescent="0.25">
      <c r="A105" s="3">
        <v>2025</v>
      </c>
      <c r="B105" s="4">
        <v>45748</v>
      </c>
      <c r="C105" s="4">
        <v>45838</v>
      </c>
      <c r="D105" t="s">
        <v>91</v>
      </c>
      <c r="E105" s="3" t="s">
        <v>129</v>
      </c>
      <c r="F105" s="3" t="s">
        <v>252</v>
      </c>
      <c r="G105" s="3" t="s">
        <v>253</v>
      </c>
      <c r="H105" s="3" t="s">
        <v>202</v>
      </c>
      <c r="I105" s="3" t="s">
        <v>407</v>
      </c>
      <c r="J105" s="3" t="s">
        <v>320</v>
      </c>
      <c r="K105" s="3" t="s">
        <v>267</v>
      </c>
      <c r="L105" t="s">
        <v>101</v>
      </c>
      <c r="M105" t="s">
        <v>103</v>
      </c>
      <c r="N105" s="3" t="s">
        <v>426</v>
      </c>
      <c r="O105" t="s">
        <v>105</v>
      </c>
      <c r="P105" s="3">
        <v>0</v>
      </c>
      <c r="Q105" s="3">
        <v>698.5</v>
      </c>
      <c r="R105" s="3" t="s">
        <v>124</v>
      </c>
      <c r="S105" s="3" t="s">
        <v>125</v>
      </c>
      <c r="T105" s="3" t="s">
        <v>125</v>
      </c>
      <c r="U105" s="3" t="s">
        <v>124</v>
      </c>
      <c r="V105" s="3" t="s">
        <v>125</v>
      </c>
      <c r="W105" s="3" t="s">
        <v>162</v>
      </c>
      <c r="X105" s="3" t="s">
        <v>426</v>
      </c>
      <c r="Y105" s="4">
        <v>45748</v>
      </c>
      <c r="Z105" s="4">
        <v>45748</v>
      </c>
      <c r="AA105" s="3">
        <v>98</v>
      </c>
      <c r="AB105" s="3">
        <v>698.5</v>
      </c>
      <c r="AC105" s="3">
        <v>0</v>
      </c>
      <c r="AD105" s="4">
        <v>45754</v>
      </c>
      <c r="AE105" s="10" t="str">
        <f>HYPERLINK("https://ieeg-my.sharepoint.com/:b:/g/personal/transparencia_ieeg_org_mx/EZ3iG9W_iZJFiEnzRYiyG54BZeRJ6pafG-ZQCFdZ2VJoOg?e=GGEzYv")</f>
        <v>https://ieeg-my.sharepoint.com/:b:/g/personal/transparencia_ieeg_org_mx/EZ3iG9W_iZJFiEnzRYiyG54BZeRJ6pafG-ZQCFdZ2VJoOg?e=GGEzYv</v>
      </c>
      <c r="AF105" s="3">
        <v>98</v>
      </c>
      <c r="AG105" s="10" t="s">
        <v>127</v>
      </c>
      <c r="AH105" s="3" t="s">
        <v>128</v>
      </c>
      <c r="AI105" s="4">
        <v>45839</v>
      </c>
      <c r="AJ105" s="3" t="s">
        <v>783</v>
      </c>
    </row>
    <row r="106" spans="1:36" x14ac:dyDescent="0.25">
      <c r="A106" s="3">
        <v>2025</v>
      </c>
      <c r="B106" s="4">
        <v>45748</v>
      </c>
      <c r="C106" s="4">
        <v>45838</v>
      </c>
      <c r="D106" t="s">
        <v>91</v>
      </c>
      <c r="E106" s="3" t="s">
        <v>129</v>
      </c>
      <c r="F106" s="3" t="s">
        <v>252</v>
      </c>
      <c r="G106" s="3" t="s">
        <v>253</v>
      </c>
      <c r="H106" s="3" t="s">
        <v>202</v>
      </c>
      <c r="I106" s="3" t="s">
        <v>407</v>
      </c>
      <c r="J106" s="3" t="s">
        <v>320</v>
      </c>
      <c r="K106" s="3" t="s">
        <v>267</v>
      </c>
      <c r="L106" t="s">
        <v>101</v>
      </c>
      <c r="M106" t="s">
        <v>103</v>
      </c>
      <c r="N106" s="3" t="s">
        <v>427</v>
      </c>
      <c r="O106" t="s">
        <v>105</v>
      </c>
      <c r="P106" s="3">
        <v>0</v>
      </c>
      <c r="Q106" s="3">
        <v>464</v>
      </c>
      <c r="R106" s="3" t="s">
        <v>124</v>
      </c>
      <c r="S106" s="3" t="s">
        <v>125</v>
      </c>
      <c r="T106" s="3" t="s">
        <v>125</v>
      </c>
      <c r="U106" s="3" t="s">
        <v>124</v>
      </c>
      <c r="V106" s="3" t="s">
        <v>125</v>
      </c>
      <c r="W106" s="3" t="s">
        <v>162</v>
      </c>
      <c r="X106" s="3" t="s">
        <v>427</v>
      </c>
      <c r="Y106" s="4">
        <v>45748</v>
      </c>
      <c r="Z106" s="4">
        <v>45748</v>
      </c>
      <c r="AA106" s="3">
        <v>99</v>
      </c>
      <c r="AB106" s="3">
        <v>464</v>
      </c>
      <c r="AC106" s="3">
        <v>0</v>
      </c>
      <c r="AD106" s="4">
        <v>45754</v>
      </c>
      <c r="AE106" s="3"/>
      <c r="AF106" s="3">
        <v>99</v>
      </c>
      <c r="AG106" s="10" t="s">
        <v>127</v>
      </c>
      <c r="AH106" s="3" t="s">
        <v>128</v>
      </c>
      <c r="AI106" s="4">
        <v>45839</v>
      </c>
      <c r="AJ106" s="3" t="s">
        <v>783</v>
      </c>
    </row>
    <row r="107" spans="1:36" x14ac:dyDescent="0.25">
      <c r="A107" s="3">
        <v>2025</v>
      </c>
      <c r="B107" s="4">
        <v>45748</v>
      </c>
      <c r="C107" s="4">
        <v>45838</v>
      </c>
      <c r="D107" t="s">
        <v>91</v>
      </c>
      <c r="E107" s="3" t="s">
        <v>194</v>
      </c>
      <c r="F107" s="3" t="s">
        <v>428</v>
      </c>
      <c r="G107" s="3" t="s">
        <v>429</v>
      </c>
      <c r="H107" s="3" t="s">
        <v>430</v>
      </c>
      <c r="I107" s="3" t="s">
        <v>431</v>
      </c>
      <c r="J107" s="3" t="s">
        <v>159</v>
      </c>
      <c r="K107" s="3" t="s">
        <v>432</v>
      </c>
      <c r="L107" t="s">
        <v>102</v>
      </c>
      <c r="M107" t="s">
        <v>103</v>
      </c>
      <c r="N107" s="3" t="s">
        <v>433</v>
      </c>
      <c r="O107" t="s">
        <v>105</v>
      </c>
      <c r="P107" s="3">
        <v>3</v>
      </c>
      <c r="Q107" s="5">
        <v>1550</v>
      </c>
      <c r="R107" s="3" t="s">
        <v>124</v>
      </c>
      <c r="S107" s="3" t="s">
        <v>125</v>
      </c>
      <c r="T107" s="3" t="s">
        <v>125</v>
      </c>
      <c r="U107" s="3" t="s">
        <v>124</v>
      </c>
      <c r="V107" s="3" t="s">
        <v>125</v>
      </c>
      <c r="W107" s="3" t="s">
        <v>434</v>
      </c>
      <c r="X107" s="3" t="s">
        <v>433</v>
      </c>
      <c r="Y107" s="4">
        <v>45722</v>
      </c>
      <c r="Z107" s="4">
        <v>45722</v>
      </c>
      <c r="AA107" s="3">
        <v>100</v>
      </c>
      <c r="AB107" s="5">
        <v>1550</v>
      </c>
      <c r="AC107" s="3">
        <v>0</v>
      </c>
      <c r="AD107" s="4">
        <v>45754</v>
      </c>
      <c r="AE107" s="10" t="str">
        <f>HYPERLINK("https://ieeg-my.sharepoint.com/:b:/g/personal/transparencia_ieeg_org_mx/EXQomBG_PehCrr3SNKvei94B0i5Depp_mG0Nsl2gT5CIDQ?e=YWH5Rl")</f>
        <v>https://ieeg-my.sharepoint.com/:b:/g/personal/transparencia_ieeg_org_mx/EXQomBG_PehCrr3SNKvei94B0i5Depp_mG0Nsl2gT5CIDQ?e=YWH5Rl</v>
      </c>
      <c r="AF107" s="3">
        <v>100</v>
      </c>
      <c r="AG107" s="10" t="s">
        <v>127</v>
      </c>
      <c r="AH107" s="3" t="s">
        <v>128</v>
      </c>
      <c r="AI107" s="4">
        <v>45839</v>
      </c>
      <c r="AJ107" s="3" t="s">
        <v>783</v>
      </c>
    </row>
    <row r="108" spans="1:36" x14ac:dyDescent="0.25">
      <c r="A108" s="3">
        <v>2025</v>
      </c>
      <c r="B108" s="4">
        <v>45748</v>
      </c>
      <c r="C108" s="4">
        <v>45838</v>
      </c>
      <c r="D108" t="s">
        <v>91</v>
      </c>
      <c r="E108" s="3" t="s">
        <v>194</v>
      </c>
      <c r="F108" s="3" t="s">
        <v>435</v>
      </c>
      <c r="G108" s="3" t="s">
        <v>436</v>
      </c>
      <c r="H108" s="3" t="s">
        <v>323</v>
      </c>
      <c r="I108" s="3" t="s">
        <v>437</v>
      </c>
      <c r="J108" s="3" t="s">
        <v>438</v>
      </c>
      <c r="K108" s="3" t="s">
        <v>144</v>
      </c>
      <c r="L108" t="s">
        <v>101</v>
      </c>
      <c r="M108" t="s">
        <v>103</v>
      </c>
      <c r="N108" s="3" t="s">
        <v>439</v>
      </c>
      <c r="O108" t="s">
        <v>105</v>
      </c>
      <c r="P108" s="3">
        <v>1</v>
      </c>
      <c r="Q108" s="3">
        <v>330</v>
      </c>
      <c r="R108" s="3" t="s">
        <v>124</v>
      </c>
      <c r="S108" s="3" t="s">
        <v>125</v>
      </c>
      <c r="T108" s="3" t="s">
        <v>125</v>
      </c>
      <c r="U108" s="3" t="s">
        <v>124</v>
      </c>
      <c r="V108" s="3" t="s">
        <v>125</v>
      </c>
      <c r="W108" s="3" t="s">
        <v>440</v>
      </c>
      <c r="X108" s="3" t="s">
        <v>439</v>
      </c>
      <c r="Y108" s="4">
        <v>45748</v>
      </c>
      <c r="Z108" s="4">
        <v>45748</v>
      </c>
      <c r="AA108" s="3">
        <v>101</v>
      </c>
      <c r="AB108" s="3">
        <v>330</v>
      </c>
      <c r="AC108" s="3">
        <v>0</v>
      </c>
      <c r="AD108" s="4">
        <v>45755</v>
      </c>
      <c r="AE108" s="10" t="str">
        <f>HYPERLINK("https://ieeg-my.sharepoint.com/:b:/g/personal/transparencia_ieeg_org_mx/ERL2wovSTGpGuJcaVqfa6eQBBC17CCcuaVo6O1U627xjRQ?e=2RWygb")</f>
        <v>https://ieeg-my.sharepoint.com/:b:/g/personal/transparencia_ieeg_org_mx/ERL2wovSTGpGuJcaVqfa6eQBBC17CCcuaVo6O1U627xjRQ?e=2RWygb</v>
      </c>
      <c r="AF108" s="3">
        <v>101</v>
      </c>
      <c r="AG108" s="10" t="s">
        <v>127</v>
      </c>
      <c r="AH108" s="3" t="s">
        <v>128</v>
      </c>
      <c r="AI108" s="4">
        <v>45839</v>
      </c>
      <c r="AJ108" s="3" t="s">
        <v>783</v>
      </c>
    </row>
    <row r="109" spans="1:36" x14ac:dyDescent="0.25">
      <c r="A109" s="3">
        <v>2025</v>
      </c>
      <c r="B109" s="4">
        <v>45748</v>
      </c>
      <c r="C109" s="4">
        <v>45838</v>
      </c>
      <c r="D109" t="s">
        <v>91</v>
      </c>
      <c r="E109" s="3" t="s">
        <v>116</v>
      </c>
      <c r="F109" s="3" t="s">
        <v>147</v>
      </c>
      <c r="G109" s="3" t="s">
        <v>148</v>
      </c>
      <c r="H109" s="3" t="s">
        <v>141</v>
      </c>
      <c r="I109" s="3" t="s">
        <v>149</v>
      </c>
      <c r="J109" s="3" t="s">
        <v>150</v>
      </c>
      <c r="K109" s="3" t="s">
        <v>151</v>
      </c>
      <c r="L109" t="s">
        <v>101</v>
      </c>
      <c r="M109" t="s">
        <v>103</v>
      </c>
      <c r="N109" s="3" t="s">
        <v>441</v>
      </c>
      <c r="O109" t="s">
        <v>105</v>
      </c>
      <c r="P109" s="3">
        <v>1</v>
      </c>
      <c r="Q109" s="5">
        <v>21222.7</v>
      </c>
      <c r="R109" s="3" t="s">
        <v>124</v>
      </c>
      <c r="S109" s="3" t="s">
        <v>125</v>
      </c>
      <c r="T109" s="3" t="s">
        <v>125</v>
      </c>
      <c r="U109" s="3" t="s">
        <v>124</v>
      </c>
      <c r="V109" s="3" t="s">
        <v>442</v>
      </c>
      <c r="W109" s="3" t="s">
        <v>442</v>
      </c>
      <c r="X109" s="3" t="s">
        <v>441</v>
      </c>
      <c r="Y109" s="4">
        <v>45755</v>
      </c>
      <c r="Z109" s="4">
        <v>45759</v>
      </c>
      <c r="AA109" s="3">
        <v>102</v>
      </c>
      <c r="AB109" s="5">
        <v>21222.7</v>
      </c>
      <c r="AC109" s="3">
        <v>0</v>
      </c>
      <c r="AD109" s="4">
        <v>45770</v>
      </c>
      <c r="AE109" s="10" t="str">
        <f>HYPERLINK("https://ieeg-my.sharepoint.com/:b:/g/personal/transparencia_ieeg_org_mx/EdLsf3Zs94FLpOxu8V_k-WQBYP3ktdGHgaxVO82tm6fY-A?e=EYt3SH")</f>
        <v>https://ieeg-my.sharepoint.com/:b:/g/personal/transparencia_ieeg_org_mx/EdLsf3Zs94FLpOxu8V_k-WQBYP3ktdGHgaxVO82tm6fY-A?e=EYt3SH</v>
      </c>
      <c r="AF109" s="3">
        <v>102</v>
      </c>
      <c r="AG109" s="10" t="s">
        <v>127</v>
      </c>
      <c r="AH109" s="3" t="s">
        <v>128</v>
      </c>
      <c r="AI109" s="4">
        <v>45839</v>
      </c>
      <c r="AJ109" s="3" t="s">
        <v>783</v>
      </c>
    </row>
    <row r="110" spans="1:36" x14ac:dyDescent="0.25">
      <c r="A110" s="3">
        <v>2025</v>
      </c>
      <c r="B110" s="4">
        <v>45748</v>
      </c>
      <c r="C110" s="4">
        <v>45838</v>
      </c>
      <c r="D110" t="s">
        <v>91</v>
      </c>
      <c r="E110" s="3" t="s">
        <v>116</v>
      </c>
      <c r="F110" s="3" t="s">
        <v>147</v>
      </c>
      <c r="G110" s="3" t="s">
        <v>148</v>
      </c>
      <c r="H110" s="3" t="s">
        <v>141</v>
      </c>
      <c r="I110" s="3" t="s">
        <v>149</v>
      </c>
      <c r="J110" s="3" t="s">
        <v>150</v>
      </c>
      <c r="K110" s="3" t="s">
        <v>151</v>
      </c>
      <c r="L110" t="s">
        <v>101</v>
      </c>
      <c r="M110" t="s">
        <v>103</v>
      </c>
      <c r="N110" s="3" t="s">
        <v>441</v>
      </c>
      <c r="O110" t="s">
        <v>105</v>
      </c>
      <c r="P110" s="3">
        <v>1</v>
      </c>
      <c r="Q110" s="3">
        <v>449.63</v>
      </c>
      <c r="R110" s="3" t="s">
        <v>124</v>
      </c>
      <c r="S110" s="3" t="s">
        <v>125</v>
      </c>
      <c r="T110" s="3" t="s">
        <v>125</v>
      </c>
      <c r="U110" s="3" t="s">
        <v>124</v>
      </c>
      <c r="V110" s="3" t="s">
        <v>442</v>
      </c>
      <c r="W110" s="3" t="s">
        <v>442</v>
      </c>
      <c r="X110" s="3" t="s">
        <v>441</v>
      </c>
      <c r="Y110" s="4">
        <v>45755</v>
      </c>
      <c r="Z110" s="4">
        <v>45759</v>
      </c>
      <c r="AA110" s="3">
        <v>103</v>
      </c>
      <c r="AB110" s="3">
        <v>449.63</v>
      </c>
      <c r="AC110" s="3">
        <v>0</v>
      </c>
      <c r="AD110" s="4">
        <v>45770</v>
      </c>
      <c r="AE110" s="3"/>
      <c r="AF110" s="3">
        <v>103</v>
      </c>
      <c r="AG110" s="10" t="s">
        <v>127</v>
      </c>
      <c r="AH110" s="3" t="s">
        <v>128</v>
      </c>
      <c r="AI110" s="4">
        <v>45839</v>
      </c>
      <c r="AJ110" s="3" t="s">
        <v>783</v>
      </c>
    </row>
    <row r="111" spans="1:36" x14ac:dyDescent="0.25">
      <c r="A111" s="3">
        <v>2025</v>
      </c>
      <c r="B111" s="4">
        <v>45748</v>
      </c>
      <c r="C111" s="4">
        <v>45838</v>
      </c>
      <c r="D111" t="s">
        <v>91</v>
      </c>
      <c r="E111" s="3" t="s">
        <v>116</v>
      </c>
      <c r="F111" s="3" t="s">
        <v>410</v>
      </c>
      <c r="G111" s="3" t="s">
        <v>275</v>
      </c>
      <c r="H111" s="3" t="s">
        <v>141</v>
      </c>
      <c r="I111" s="3" t="s">
        <v>416</v>
      </c>
      <c r="J111" s="3" t="s">
        <v>443</v>
      </c>
      <c r="K111" s="3" t="s">
        <v>359</v>
      </c>
      <c r="L111" t="s">
        <v>102</v>
      </c>
      <c r="M111" t="s">
        <v>103</v>
      </c>
      <c r="N111" s="3" t="s">
        <v>444</v>
      </c>
      <c r="O111" t="s">
        <v>105</v>
      </c>
      <c r="P111" s="3">
        <v>1</v>
      </c>
      <c r="Q111" s="3">
        <v>506</v>
      </c>
      <c r="R111" s="3" t="s">
        <v>124</v>
      </c>
      <c r="S111" s="3" t="s">
        <v>125</v>
      </c>
      <c r="T111" s="3" t="s">
        <v>125</v>
      </c>
      <c r="U111" s="3" t="s">
        <v>124</v>
      </c>
      <c r="V111" s="3" t="s">
        <v>125</v>
      </c>
      <c r="W111" s="3" t="s">
        <v>171</v>
      </c>
      <c r="X111" s="3" t="s">
        <v>444</v>
      </c>
      <c r="Y111" s="4">
        <v>45750</v>
      </c>
      <c r="Z111" s="4">
        <v>45750</v>
      </c>
      <c r="AA111" s="3">
        <v>104</v>
      </c>
      <c r="AB111" s="3">
        <v>506</v>
      </c>
      <c r="AC111" s="3">
        <v>0</v>
      </c>
      <c r="AD111" s="4">
        <v>45756</v>
      </c>
      <c r="AE111" s="10" t="str">
        <f>HYPERLINK("https://ieeg-my.sharepoint.com/:b:/g/personal/transparencia_ieeg_org_mx/EfufHwa5m85EmKMHRPuVCAcBwvkCJz0GhOYxgYNwFoBHQg?e=rOlHz6")</f>
        <v>https://ieeg-my.sharepoint.com/:b:/g/personal/transparencia_ieeg_org_mx/EfufHwa5m85EmKMHRPuVCAcBwvkCJz0GhOYxgYNwFoBHQg?e=rOlHz6</v>
      </c>
      <c r="AF111" s="3">
        <v>104</v>
      </c>
      <c r="AG111" s="10" t="s">
        <v>127</v>
      </c>
      <c r="AH111" s="3" t="s">
        <v>128</v>
      </c>
      <c r="AI111" s="4">
        <v>45839</v>
      </c>
      <c r="AJ111" s="3" t="s">
        <v>783</v>
      </c>
    </row>
    <row r="112" spans="1:36" x14ac:dyDescent="0.25">
      <c r="A112" s="3">
        <v>2025</v>
      </c>
      <c r="B112" s="4">
        <v>45748</v>
      </c>
      <c r="C112" s="4">
        <v>45838</v>
      </c>
      <c r="D112" t="s">
        <v>91</v>
      </c>
      <c r="E112" s="3" t="s">
        <v>194</v>
      </c>
      <c r="F112" s="3" t="s">
        <v>212</v>
      </c>
      <c r="G112" s="3" t="s">
        <v>212</v>
      </c>
      <c r="H112" s="3" t="s">
        <v>213</v>
      </c>
      <c r="I112" s="3" t="s">
        <v>382</v>
      </c>
      <c r="J112" s="3" t="s">
        <v>383</v>
      </c>
      <c r="K112" s="3" t="s">
        <v>267</v>
      </c>
      <c r="L112" t="s">
        <v>102</v>
      </c>
      <c r="M112" t="s">
        <v>103</v>
      </c>
      <c r="N112" s="3" t="s">
        <v>217</v>
      </c>
      <c r="O112" t="s">
        <v>105</v>
      </c>
      <c r="P112" s="3">
        <v>0</v>
      </c>
      <c r="Q112" s="3">
        <v>825</v>
      </c>
      <c r="R112" s="3" t="s">
        <v>124</v>
      </c>
      <c r="S112" s="3" t="s">
        <v>125</v>
      </c>
      <c r="T112" s="3" t="s">
        <v>125</v>
      </c>
      <c r="U112" s="3" t="s">
        <v>124</v>
      </c>
      <c r="V112" s="3" t="s">
        <v>125</v>
      </c>
      <c r="W112" s="3" t="s">
        <v>445</v>
      </c>
      <c r="X112" s="3" t="s">
        <v>217</v>
      </c>
      <c r="Y112" s="4">
        <v>45754</v>
      </c>
      <c r="Z112" s="4">
        <v>45769</v>
      </c>
      <c r="AA112" s="3">
        <v>105</v>
      </c>
      <c r="AB112" s="3">
        <v>825</v>
      </c>
      <c r="AC112" s="3">
        <v>0</v>
      </c>
      <c r="AD112" s="4">
        <v>45776</v>
      </c>
      <c r="AE112" s="10" t="str">
        <f>HYPERLINK("https://ieeg-my.sharepoint.com/:b:/g/personal/transparencia_ieeg_org_mx/EdR2JRupRP1OjDhkIOD_66wBN4nBiZeF40qIXK2Toa34Wg?e=bDjfZk")</f>
        <v>https://ieeg-my.sharepoint.com/:b:/g/personal/transparencia_ieeg_org_mx/EdR2JRupRP1OjDhkIOD_66wBN4nBiZeF40qIXK2Toa34Wg?e=bDjfZk</v>
      </c>
      <c r="AF112" s="3">
        <v>105</v>
      </c>
      <c r="AG112" s="10" t="s">
        <v>127</v>
      </c>
      <c r="AH112" s="3" t="s">
        <v>128</v>
      </c>
      <c r="AI112" s="4">
        <v>45839</v>
      </c>
      <c r="AJ112" s="3" t="s">
        <v>783</v>
      </c>
    </row>
    <row r="113" spans="1:36" x14ac:dyDescent="0.25">
      <c r="A113" s="3">
        <v>2025</v>
      </c>
      <c r="B113" s="4">
        <v>45748</v>
      </c>
      <c r="C113" s="4">
        <v>45838</v>
      </c>
      <c r="D113" t="s">
        <v>91</v>
      </c>
      <c r="E113" s="3" t="s">
        <v>194</v>
      </c>
      <c r="F113" s="3" t="s">
        <v>212</v>
      </c>
      <c r="G113" s="3" t="s">
        <v>212</v>
      </c>
      <c r="H113" s="3" t="s">
        <v>213</v>
      </c>
      <c r="I113" s="3" t="s">
        <v>382</v>
      </c>
      <c r="J113" s="3" t="s">
        <v>383</v>
      </c>
      <c r="K113" s="3" t="s">
        <v>267</v>
      </c>
      <c r="L113" t="s">
        <v>102</v>
      </c>
      <c r="M113" t="s">
        <v>103</v>
      </c>
      <c r="N113" s="3" t="s">
        <v>217</v>
      </c>
      <c r="O113" t="s">
        <v>105</v>
      </c>
      <c r="P113" s="3">
        <v>0</v>
      </c>
      <c r="Q113" s="3">
        <v>231</v>
      </c>
      <c r="R113" s="3" t="s">
        <v>124</v>
      </c>
      <c r="S113" s="3" t="s">
        <v>125</v>
      </c>
      <c r="T113" s="3" t="s">
        <v>125</v>
      </c>
      <c r="U113" s="3" t="s">
        <v>124</v>
      </c>
      <c r="V113" s="3" t="s">
        <v>125</v>
      </c>
      <c r="W113" s="3" t="s">
        <v>445</v>
      </c>
      <c r="X113" s="3" t="s">
        <v>217</v>
      </c>
      <c r="Y113" s="4">
        <v>45754</v>
      </c>
      <c r="Z113" s="4">
        <v>45769</v>
      </c>
      <c r="AA113" s="3">
        <v>106</v>
      </c>
      <c r="AB113" s="3">
        <v>231</v>
      </c>
      <c r="AC113" s="3">
        <v>0</v>
      </c>
      <c r="AD113" s="4">
        <v>45776</v>
      </c>
      <c r="AE113" s="3"/>
      <c r="AF113" s="3">
        <v>106</v>
      </c>
      <c r="AG113" s="10" t="s">
        <v>127</v>
      </c>
      <c r="AH113" s="3" t="s">
        <v>128</v>
      </c>
      <c r="AI113" s="4">
        <v>45839</v>
      </c>
      <c r="AJ113" s="3" t="s">
        <v>783</v>
      </c>
    </row>
    <row r="114" spans="1:36" x14ac:dyDescent="0.25">
      <c r="A114" s="3">
        <v>2025</v>
      </c>
      <c r="B114" s="4">
        <v>45748</v>
      </c>
      <c r="C114" s="4">
        <v>45838</v>
      </c>
      <c r="D114" t="s">
        <v>91</v>
      </c>
      <c r="E114" s="3" t="s">
        <v>116</v>
      </c>
      <c r="F114" s="3" t="s">
        <v>147</v>
      </c>
      <c r="G114" s="3" t="s">
        <v>148</v>
      </c>
      <c r="H114" s="3" t="s">
        <v>141</v>
      </c>
      <c r="I114" s="3" t="s">
        <v>149</v>
      </c>
      <c r="J114" s="3" t="s">
        <v>150</v>
      </c>
      <c r="K114" s="3" t="s">
        <v>151</v>
      </c>
      <c r="L114" t="s">
        <v>101</v>
      </c>
      <c r="M114" t="s">
        <v>103</v>
      </c>
      <c r="N114" s="3" t="s">
        <v>446</v>
      </c>
      <c r="O114" t="s">
        <v>105</v>
      </c>
      <c r="P114" s="3">
        <v>1</v>
      </c>
      <c r="Q114" s="5">
        <v>1260</v>
      </c>
      <c r="R114" s="3" t="s">
        <v>124</v>
      </c>
      <c r="S114" s="3" t="s">
        <v>125</v>
      </c>
      <c r="T114" s="3" t="s">
        <v>125</v>
      </c>
      <c r="U114" s="3" t="s">
        <v>124</v>
      </c>
      <c r="V114" s="3" t="s">
        <v>125</v>
      </c>
      <c r="W114" s="3" t="s">
        <v>291</v>
      </c>
      <c r="X114" s="3" t="s">
        <v>446</v>
      </c>
      <c r="Y114" s="4">
        <v>45772</v>
      </c>
      <c r="Z114" s="4">
        <v>45772</v>
      </c>
      <c r="AA114" s="3">
        <v>107</v>
      </c>
      <c r="AB114" s="5">
        <v>1260</v>
      </c>
      <c r="AC114" s="3">
        <v>0</v>
      </c>
      <c r="AD114" s="4">
        <v>45777</v>
      </c>
      <c r="AE114" s="10" t="str">
        <f>HYPERLINK("https://ieeg-my.sharepoint.com/:b:/g/personal/transparencia_ieeg_org_mx/ESdecqUDpx5PiiHsT_efExoBKLOdncSh0MDHs1E8E8nptQ?e=1bdi1c")</f>
        <v>https://ieeg-my.sharepoint.com/:b:/g/personal/transparencia_ieeg_org_mx/ESdecqUDpx5PiiHsT_efExoBKLOdncSh0MDHs1E8E8nptQ?e=1bdi1c</v>
      </c>
      <c r="AF114" s="3">
        <v>107</v>
      </c>
      <c r="AG114" s="10" t="s">
        <v>127</v>
      </c>
      <c r="AH114" s="3" t="s">
        <v>128</v>
      </c>
      <c r="AI114" s="4">
        <v>45839</v>
      </c>
      <c r="AJ114" s="3" t="s">
        <v>783</v>
      </c>
    </row>
    <row r="115" spans="1:36" x14ac:dyDescent="0.25">
      <c r="A115" s="3">
        <v>2025</v>
      </c>
      <c r="B115" s="4">
        <v>45748</v>
      </c>
      <c r="C115" s="4">
        <v>45838</v>
      </c>
      <c r="D115" t="s">
        <v>91</v>
      </c>
      <c r="E115" s="3" t="s">
        <v>194</v>
      </c>
      <c r="F115" s="3" t="s">
        <v>317</v>
      </c>
      <c r="G115" s="3" t="s">
        <v>317</v>
      </c>
      <c r="H115" s="3" t="s">
        <v>213</v>
      </c>
      <c r="I115" s="3" t="s">
        <v>318</v>
      </c>
      <c r="J115" s="3" t="s">
        <v>319</v>
      </c>
      <c r="K115" s="3" t="s">
        <v>320</v>
      </c>
      <c r="L115" t="s">
        <v>101</v>
      </c>
      <c r="M115" t="s">
        <v>103</v>
      </c>
      <c r="N115" s="3" t="s">
        <v>217</v>
      </c>
      <c r="O115" t="s">
        <v>105</v>
      </c>
      <c r="P115" s="3">
        <v>0</v>
      </c>
      <c r="Q115" s="3">
        <v>825</v>
      </c>
      <c r="R115" s="3" t="s">
        <v>124</v>
      </c>
      <c r="S115" s="3" t="s">
        <v>125</v>
      </c>
      <c r="T115" s="3" t="s">
        <v>125</v>
      </c>
      <c r="U115" s="3" t="s">
        <v>124</v>
      </c>
      <c r="V115" s="3" t="s">
        <v>125</v>
      </c>
      <c r="W115" s="3" t="s">
        <v>447</v>
      </c>
      <c r="X115" s="3" t="s">
        <v>217</v>
      </c>
      <c r="Y115" s="4">
        <v>45768</v>
      </c>
      <c r="Z115" s="4">
        <v>45772</v>
      </c>
      <c r="AA115" s="3">
        <v>108</v>
      </c>
      <c r="AB115" s="3">
        <v>825</v>
      </c>
      <c r="AC115" s="3">
        <v>0</v>
      </c>
      <c r="AD115" s="4">
        <v>45776</v>
      </c>
      <c r="AE115" s="10" t="str">
        <f>HYPERLINK("https://ieeg-my.sharepoint.com/:b:/g/personal/transparencia_ieeg_org_mx/ER1vowb0teFKsPFnPAYvGx4Bt03scLd1Zpif621f4PSTxQ?e=4RK81C")</f>
        <v>https://ieeg-my.sharepoint.com/:b:/g/personal/transparencia_ieeg_org_mx/ER1vowb0teFKsPFnPAYvGx4Bt03scLd1Zpif621f4PSTxQ?e=4RK81C</v>
      </c>
      <c r="AF115" s="3">
        <v>108</v>
      </c>
      <c r="AG115" s="10" t="s">
        <v>127</v>
      </c>
      <c r="AH115" s="3" t="s">
        <v>128</v>
      </c>
      <c r="AI115" s="4">
        <v>45839</v>
      </c>
      <c r="AJ115" s="3" t="s">
        <v>783</v>
      </c>
    </row>
    <row r="116" spans="1:36" x14ac:dyDescent="0.25">
      <c r="A116" s="3">
        <v>2025</v>
      </c>
      <c r="B116" s="4">
        <v>45748</v>
      </c>
      <c r="C116" s="4">
        <v>45838</v>
      </c>
      <c r="D116" t="s">
        <v>91</v>
      </c>
      <c r="E116" s="3" t="s">
        <v>194</v>
      </c>
      <c r="F116" s="3" t="s">
        <v>317</v>
      </c>
      <c r="G116" s="3" t="s">
        <v>317</v>
      </c>
      <c r="H116" s="3" t="s">
        <v>213</v>
      </c>
      <c r="I116" s="3" t="s">
        <v>318</v>
      </c>
      <c r="J116" s="3" t="s">
        <v>319</v>
      </c>
      <c r="K116" s="3" t="s">
        <v>320</v>
      </c>
      <c r="L116" t="s">
        <v>101</v>
      </c>
      <c r="M116" t="s">
        <v>103</v>
      </c>
      <c r="N116" s="3" t="s">
        <v>217</v>
      </c>
      <c r="O116" t="s">
        <v>105</v>
      </c>
      <c r="P116" s="3">
        <v>0</v>
      </c>
      <c r="Q116" s="3">
        <v>236</v>
      </c>
      <c r="R116" s="3" t="s">
        <v>124</v>
      </c>
      <c r="S116" s="3" t="s">
        <v>125</v>
      </c>
      <c r="T116" s="3" t="s">
        <v>125</v>
      </c>
      <c r="U116" s="3" t="s">
        <v>124</v>
      </c>
      <c r="V116" s="3" t="s">
        <v>125</v>
      </c>
      <c r="W116" s="3" t="s">
        <v>447</v>
      </c>
      <c r="X116" s="3" t="s">
        <v>217</v>
      </c>
      <c r="Y116" s="4">
        <v>45768</v>
      </c>
      <c r="Z116" s="4">
        <v>45772</v>
      </c>
      <c r="AA116" s="3">
        <v>109</v>
      </c>
      <c r="AB116" s="3">
        <v>236</v>
      </c>
      <c r="AC116" s="3">
        <v>0</v>
      </c>
      <c r="AD116" s="4">
        <v>45776</v>
      </c>
      <c r="AE116" s="3"/>
      <c r="AF116" s="3">
        <v>109</v>
      </c>
      <c r="AG116" s="10" t="s">
        <v>127</v>
      </c>
      <c r="AH116" s="3" t="s">
        <v>128</v>
      </c>
      <c r="AI116" s="4">
        <v>45839</v>
      </c>
      <c r="AJ116" s="3" t="s">
        <v>783</v>
      </c>
    </row>
    <row r="117" spans="1:36" x14ac:dyDescent="0.25">
      <c r="A117" s="3">
        <v>2025</v>
      </c>
      <c r="B117" s="4">
        <v>45748</v>
      </c>
      <c r="C117" s="4">
        <v>45838</v>
      </c>
      <c r="D117" t="s">
        <v>91</v>
      </c>
      <c r="E117" s="3" t="s">
        <v>194</v>
      </c>
      <c r="F117" s="3" t="s">
        <v>195</v>
      </c>
      <c r="G117" s="3" t="s">
        <v>195</v>
      </c>
      <c r="H117" s="3" t="s">
        <v>141</v>
      </c>
      <c r="I117" s="3" t="s">
        <v>265</v>
      </c>
      <c r="J117" s="3" t="s">
        <v>266</v>
      </c>
      <c r="K117" s="3" t="s">
        <v>267</v>
      </c>
      <c r="L117" t="s">
        <v>101</v>
      </c>
      <c r="M117" t="s">
        <v>103</v>
      </c>
      <c r="N117" s="3" t="s">
        <v>448</v>
      </c>
      <c r="O117" t="s">
        <v>105</v>
      </c>
      <c r="P117" s="3">
        <v>0</v>
      </c>
      <c r="Q117" s="3">
        <v>165</v>
      </c>
      <c r="R117" s="3" t="s">
        <v>124</v>
      </c>
      <c r="S117" s="3" t="s">
        <v>125</v>
      </c>
      <c r="T117" s="3" t="s">
        <v>125</v>
      </c>
      <c r="U117" s="3" t="s">
        <v>124</v>
      </c>
      <c r="V117" s="3" t="s">
        <v>125</v>
      </c>
      <c r="W117" s="3" t="s">
        <v>171</v>
      </c>
      <c r="X117" s="3" t="s">
        <v>448</v>
      </c>
      <c r="Y117" s="4">
        <v>45776</v>
      </c>
      <c r="Z117" s="4">
        <v>45776</v>
      </c>
      <c r="AA117" s="3">
        <v>110</v>
      </c>
      <c r="AB117" s="3">
        <v>165</v>
      </c>
      <c r="AC117" s="3">
        <v>0</v>
      </c>
      <c r="AD117" s="4">
        <v>45783</v>
      </c>
      <c r="AE117" s="10" t="str">
        <f>HYPERLINK("https://ieeg-my.sharepoint.com/:b:/g/personal/transparencia_ieeg_org_mx/Efh6-19b0xlEuQsO-xo3qDkBYRFZjvFJbncv4xPB5XsWXw?e=lurBcr")</f>
        <v>https://ieeg-my.sharepoint.com/:b:/g/personal/transparencia_ieeg_org_mx/Efh6-19b0xlEuQsO-xo3qDkBYRFZjvFJbncv4xPB5XsWXw?e=lurBcr</v>
      </c>
      <c r="AF117" s="3">
        <v>110</v>
      </c>
      <c r="AG117" s="10" t="s">
        <v>127</v>
      </c>
      <c r="AH117" s="3" t="s">
        <v>128</v>
      </c>
      <c r="AI117" s="4">
        <v>45839</v>
      </c>
      <c r="AJ117" s="3" t="s">
        <v>783</v>
      </c>
    </row>
    <row r="118" spans="1:36" x14ac:dyDescent="0.25">
      <c r="A118" s="3">
        <v>2025</v>
      </c>
      <c r="B118" s="4">
        <v>45748</v>
      </c>
      <c r="C118" s="4">
        <v>45838</v>
      </c>
      <c r="D118" t="s">
        <v>91</v>
      </c>
      <c r="E118" s="3" t="s">
        <v>194</v>
      </c>
      <c r="F118" s="3" t="s">
        <v>195</v>
      </c>
      <c r="G118" s="3" t="s">
        <v>195</v>
      </c>
      <c r="H118" s="3" t="s">
        <v>141</v>
      </c>
      <c r="I118" s="3" t="s">
        <v>265</v>
      </c>
      <c r="J118" s="3" t="s">
        <v>266</v>
      </c>
      <c r="K118" s="3" t="s">
        <v>267</v>
      </c>
      <c r="L118" t="s">
        <v>101</v>
      </c>
      <c r="M118" t="s">
        <v>103</v>
      </c>
      <c r="N118" s="3" t="s">
        <v>448</v>
      </c>
      <c r="O118" t="s">
        <v>105</v>
      </c>
      <c r="P118" s="3">
        <v>0</v>
      </c>
      <c r="Q118" s="3">
        <v>50.01</v>
      </c>
      <c r="R118" s="3" t="s">
        <v>124</v>
      </c>
      <c r="S118" s="3" t="s">
        <v>125</v>
      </c>
      <c r="T118" s="3" t="s">
        <v>125</v>
      </c>
      <c r="U118" s="3" t="s">
        <v>124</v>
      </c>
      <c r="V118" s="3" t="s">
        <v>125</v>
      </c>
      <c r="W118" s="3" t="s">
        <v>171</v>
      </c>
      <c r="X118" s="3" t="s">
        <v>448</v>
      </c>
      <c r="Y118" s="4">
        <v>45776</v>
      </c>
      <c r="Z118" s="4">
        <v>45776</v>
      </c>
      <c r="AA118" s="3">
        <v>111</v>
      </c>
      <c r="AB118" s="3">
        <v>50.01</v>
      </c>
      <c r="AC118" s="3">
        <v>0</v>
      </c>
      <c r="AD118" s="4">
        <v>45783</v>
      </c>
      <c r="AE118" s="3"/>
      <c r="AF118" s="3">
        <v>111</v>
      </c>
      <c r="AG118" s="10" t="s">
        <v>127</v>
      </c>
      <c r="AH118" s="3" t="s">
        <v>128</v>
      </c>
      <c r="AI118" s="4">
        <v>45839</v>
      </c>
      <c r="AJ118" s="3" t="s">
        <v>783</v>
      </c>
    </row>
    <row r="119" spans="1:36" x14ac:dyDescent="0.25">
      <c r="A119" s="3">
        <v>2025</v>
      </c>
      <c r="B119" s="4">
        <v>45748</v>
      </c>
      <c r="C119" s="4">
        <v>45838</v>
      </c>
      <c r="D119" t="s">
        <v>91</v>
      </c>
      <c r="E119" s="3" t="s">
        <v>116</v>
      </c>
      <c r="F119" s="3" t="s">
        <v>147</v>
      </c>
      <c r="G119" s="3" t="s">
        <v>148</v>
      </c>
      <c r="H119" s="3" t="s">
        <v>141</v>
      </c>
      <c r="I119" s="3" t="s">
        <v>149</v>
      </c>
      <c r="J119" s="3" t="s">
        <v>150</v>
      </c>
      <c r="K119" s="3" t="s">
        <v>151</v>
      </c>
      <c r="L119" t="s">
        <v>101</v>
      </c>
      <c r="M119" t="s">
        <v>103</v>
      </c>
      <c r="N119" s="3" t="s">
        <v>449</v>
      </c>
      <c r="O119" t="s">
        <v>105</v>
      </c>
      <c r="P119" s="3">
        <v>1</v>
      </c>
      <c r="Q119" s="3">
        <v>997.7</v>
      </c>
      <c r="R119" s="3" t="s">
        <v>124</v>
      </c>
      <c r="S119" s="3" t="s">
        <v>125</v>
      </c>
      <c r="T119" s="3" t="s">
        <v>125</v>
      </c>
      <c r="U119" s="3" t="s">
        <v>124</v>
      </c>
      <c r="V119" s="3" t="s">
        <v>125</v>
      </c>
      <c r="W119" s="3" t="s">
        <v>171</v>
      </c>
      <c r="X119" s="3" t="s">
        <v>449</v>
      </c>
      <c r="Y119" s="4">
        <v>45776</v>
      </c>
      <c r="Z119" s="4">
        <v>45776</v>
      </c>
      <c r="AA119" s="3">
        <v>112</v>
      </c>
      <c r="AB119" s="3">
        <v>997.7</v>
      </c>
      <c r="AC119" s="3">
        <v>0</v>
      </c>
      <c r="AD119" s="4">
        <v>45777</v>
      </c>
      <c r="AE119" s="10" t="str">
        <f>HYPERLINK("https://ieeg-my.sharepoint.com/:b:/g/personal/transparencia_ieeg_org_mx/EaXYbvtwuNJBgdY5_oLr2BABMHP3bNZFlANyyR6VC2ygXA?e=rf6yyd")</f>
        <v>https://ieeg-my.sharepoint.com/:b:/g/personal/transparencia_ieeg_org_mx/EaXYbvtwuNJBgdY5_oLr2BABMHP3bNZFlANyyR6VC2ygXA?e=rf6yyd</v>
      </c>
      <c r="AF119" s="3">
        <v>112</v>
      </c>
      <c r="AG119" s="10" t="s">
        <v>127</v>
      </c>
      <c r="AH119" s="3" t="s">
        <v>128</v>
      </c>
      <c r="AI119" s="4">
        <v>45839</v>
      </c>
      <c r="AJ119" s="3" t="s">
        <v>783</v>
      </c>
    </row>
    <row r="120" spans="1:36" x14ac:dyDescent="0.25">
      <c r="A120" s="3">
        <v>2025</v>
      </c>
      <c r="B120" s="4">
        <v>45748</v>
      </c>
      <c r="C120" s="4">
        <v>45838</v>
      </c>
      <c r="D120" t="s">
        <v>91</v>
      </c>
      <c r="E120" s="3" t="s">
        <v>116</v>
      </c>
      <c r="F120" s="3" t="s">
        <v>147</v>
      </c>
      <c r="G120" s="3" t="s">
        <v>148</v>
      </c>
      <c r="H120" s="3" t="s">
        <v>141</v>
      </c>
      <c r="I120" s="3" t="s">
        <v>149</v>
      </c>
      <c r="J120" s="3" t="s">
        <v>150</v>
      </c>
      <c r="K120" s="3" t="s">
        <v>151</v>
      </c>
      <c r="L120" t="s">
        <v>101</v>
      </c>
      <c r="M120" t="s">
        <v>103</v>
      </c>
      <c r="N120" s="3" t="s">
        <v>449</v>
      </c>
      <c r="O120" t="s">
        <v>105</v>
      </c>
      <c r="P120" s="3">
        <v>1</v>
      </c>
      <c r="Q120" s="3">
        <v>34</v>
      </c>
      <c r="R120" s="3" t="s">
        <v>124</v>
      </c>
      <c r="S120" s="3" t="s">
        <v>125</v>
      </c>
      <c r="T120" s="3" t="s">
        <v>125</v>
      </c>
      <c r="U120" s="3" t="s">
        <v>124</v>
      </c>
      <c r="V120" s="3" t="s">
        <v>125</v>
      </c>
      <c r="W120" s="3" t="s">
        <v>171</v>
      </c>
      <c r="X120" s="3" t="s">
        <v>449</v>
      </c>
      <c r="Y120" s="4">
        <v>45776</v>
      </c>
      <c r="Z120" s="4">
        <v>45776</v>
      </c>
      <c r="AA120" s="3">
        <v>113</v>
      </c>
      <c r="AB120" s="3">
        <v>34</v>
      </c>
      <c r="AC120" s="3">
        <v>0</v>
      </c>
      <c r="AD120" s="4">
        <v>45777</v>
      </c>
      <c r="AE120" s="3"/>
      <c r="AF120" s="3">
        <v>113</v>
      </c>
      <c r="AG120" s="10" t="s">
        <v>127</v>
      </c>
      <c r="AH120" s="3" t="s">
        <v>128</v>
      </c>
      <c r="AI120" s="4">
        <v>45839</v>
      </c>
      <c r="AJ120" s="3" t="s">
        <v>783</v>
      </c>
    </row>
    <row r="121" spans="1:36" x14ac:dyDescent="0.25">
      <c r="A121" s="3">
        <v>2025</v>
      </c>
      <c r="B121" s="4">
        <v>45748</v>
      </c>
      <c r="C121" s="4">
        <v>45838</v>
      </c>
      <c r="D121" t="s">
        <v>91</v>
      </c>
      <c r="E121" s="3" t="s">
        <v>116</v>
      </c>
      <c r="F121" s="3" t="s">
        <v>430</v>
      </c>
      <c r="G121" s="3" t="s">
        <v>131</v>
      </c>
      <c r="H121" s="3" t="s">
        <v>430</v>
      </c>
      <c r="I121" s="3" t="s">
        <v>450</v>
      </c>
      <c r="J121" s="3" t="s">
        <v>451</v>
      </c>
      <c r="K121" s="3" t="s">
        <v>176</v>
      </c>
      <c r="L121" t="s">
        <v>102</v>
      </c>
      <c r="M121" t="s">
        <v>103</v>
      </c>
      <c r="N121" s="3" t="s">
        <v>452</v>
      </c>
      <c r="O121" t="s">
        <v>105</v>
      </c>
      <c r="P121" s="3">
        <v>1</v>
      </c>
      <c r="Q121" s="3">
        <v>250</v>
      </c>
      <c r="R121" s="3" t="s">
        <v>124</v>
      </c>
      <c r="S121" s="3" t="s">
        <v>125</v>
      </c>
      <c r="T121" s="3" t="s">
        <v>125</v>
      </c>
      <c r="U121" s="3" t="s">
        <v>124</v>
      </c>
      <c r="V121" s="3" t="s">
        <v>125</v>
      </c>
      <c r="W121" s="3" t="s">
        <v>171</v>
      </c>
      <c r="X121" s="3" t="s">
        <v>452</v>
      </c>
      <c r="Y121" s="4">
        <v>45775</v>
      </c>
      <c r="Z121" s="4">
        <v>45775</v>
      </c>
      <c r="AA121" s="3">
        <v>114</v>
      </c>
      <c r="AB121" s="3">
        <v>250</v>
      </c>
      <c r="AC121" s="3">
        <v>0</v>
      </c>
      <c r="AD121" s="4">
        <v>45777</v>
      </c>
      <c r="AE121" s="3"/>
      <c r="AF121" s="3">
        <v>114</v>
      </c>
      <c r="AG121" s="10" t="s">
        <v>127</v>
      </c>
      <c r="AH121" s="3" t="s">
        <v>128</v>
      </c>
      <c r="AI121" s="4">
        <v>45839</v>
      </c>
      <c r="AJ121" s="3" t="s">
        <v>783</v>
      </c>
    </row>
    <row r="122" spans="1:36" x14ac:dyDescent="0.25">
      <c r="A122" s="3">
        <v>2025</v>
      </c>
      <c r="B122" s="4">
        <v>45748</v>
      </c>
      <c r="C122" s="4">
        <v>45838</v>
      </c>
      <c r="D122" t="s">
        <v>91</v>
      </c>
      <c r="E122" s="3" t="s">
        <v>116</v>
      </c>
      <c r="F122" s="3" t="s">
        <v>430</v>
      </c>
      <c r="G122" s="3" t="s">
        <v>131</v>
      </c>
      <c r="H122" s="3" t="s">
        <v>430</v>
      </c>
      <c r="I122" s="3" t="s">
        <v>450</v>
      </c>
      <c r="J122" s="3" t="s">
        <v>451</v>
      </c>
      <c r="K122" s="3" t="s">
        <v>176</v>
      </c>
      <c r="L122" t="s">
        <v>102</v>
      </c>
      <c r="M122" t="s">
        <v>103</v>
      </c>
      <c r="N122" s="3" t="s">
        <v>452</v>
      </c>
      <c r="O122" t="s">
        <v>105</v>
      </c>
      <c r="P122" s="3">
        <v>1</v>
      </c>
      <c r="Q122" s="3">
        <v>64</v>
      </c>
      <c r="R122" s="3" t="s">
        <v>124</v>
      </c>
      <c r="S122" s="3" t="s">
        <v>125</v>
      </c>
      <c r="T122" s="3" t="s">
        <v>125</v>
      </c>
      <c r="U122" s="3" t="s">
        <v>124</v>
      </c>
      <c r="V122" s="3" t="s">
        <v>125</v>
      </c>
      <c r="W122" s="3" t="s">
        <v>171</v>
      </c>
      <c r="X122" s="3" t="s">
        <v>452</v>
      </c>
      <c r="Y122" s="4">
        <v>45775</v>
      </c>
      <c r="Z122" s="4">
        <v>45775</v>
      </c>
      <c r="AA122" s="3">
        <v>115</v>
      </c>
      <c r="AB122" s="3">
        <v>64</v>
      </c>
      <c r="AC122" s="3">
        <v>0</v>
      </c>
      <c r="AD122" s="4">
        <v>45777</v>
      </c>
      <c r="AE122" s="3"/>
      <c r="AF122" s="3">
        <v>115</v>
      </c>
      <c r="AG122" s="10" t="s">
        <v>127</v>
      </c>
      <c r="AH122" s="3" t="s">
        <v>128</v>
      </c>
      <c r="AI122" s="4">
        <v>45839</v>
      </c>
      <c r="AJ122" s="3" t="s">
        <v>783</v>
      </c>
    </row>
    <row r="123" spans="1:36" x14ac:dyDescent="0.25">
      <c r="A123" s="3">
        <v>2025</v>
      </c>
      <c r="B123" s="4">
        <v>45748</v>
      </c>
      <c r="C123" s="4">
        <v>45838</v>
      </c>
      <c r="D123" t="s">
        <v>91</v>
      </c>
      <c r="E123" s="3" t="s">
        <v>116</v>
      </c>
      <c r="F123" s="3" t="s">
        <v>453</v>
      </c>
      <c r="G123" s="3" t="s">
        <v>118</v>
      </c>
      <c r="H123" s="3" t="s">
        <v>454</v>
      </c>
      <c r="I123" s="3" t="s">
        <v>455</v>
      </c>
      <c r="J123" s="3" t="s">
        <v>456</v>
      </c>
      <c r="K123" s="3" t="s">
        <v>121</v>
      </c>
      <c r="L123" t="s">
        <v>102</v>
      </c>
      <c r="M123" t="s">
        <v>103</v>
      </c>
      <c r="N123" s="3" t="s">
        <v>457</v>
      </c>
      <c r="O123" t="s">
        <v>105</v>
      </c>
      <c r="P123" s="3">
        <v>1</v>
      </c>
      <c r="Q123" s="3">
        <v>340</v>
      </c>
      <c r="R123" s="3" t="s">
        <v>124</v>
      </c>
      <c r="S123" s="3" t="s">
        <v>125</v>
      </c>
      <c r="T123" s="3" t="s">
        <v>125</v>
      </c>
      <c r="U123" s="3" t="s">
        <v>124</v>
      </c>
      <c r="V123" s="3" t="s">
        <v>125</v>
      </c>
      <c r="W123" s="3" t="s">
        <v>162</v>
      </c>
      <c r="X123" s="3" t="s">
        <v>457</v>
      </c>
      <c r="Y123" s="4">
        <v>45770</v>
      </c>
      <c r="Z123" s="4">
        <v>45770</v>
      </c>
      <c r="AA123" s="3">
        <v>116</v>
      </c>
      <c r="AB123" s="3">
        <v>340</v>
      </c>
      <c r="AC123" s="3">
        <v>0</v>
      </c>
      <c r="AD123" s="4">
        <v>45777</v>
      </c>
      <c r="AE123" s="3"/>
      <c r="AF123" s="3">
        <v>116</v>
      </c>
      <c r="AG123" s="10" t="s">
        <v>127</v>
      </c>
      <c r="AH123" s="3" t="s">
        <v>128</v>
      </c>
      <c r="AI123" s="4">
        <v>45839</v>
      </c>
      <c r="AJ123" s="3" t="s">
        <v>783</v>
      </c>
    </row>
    <row r="124" spans="1:36" x14ac:dyDescent="0.25">
      <c r="A124" s="3">
        <v>2025</v>
      </c>
      <c r="B124" s="4">
        <v>45748</v>
      </c>
      <c r="C124" s="4">
        <v>45838</v>
      </c>
      <c r="D124" t="s">
        <v>91</v>
      </c>
      <c r="E124" s="3" t="s">
        <v>116</v>
      </c>
      <c r="F124" s="3" t="s">
        <v>147</v>
      </c>
      <c r="G124" s="3" t="s">
        <v>148</v>
      </c>
      <c r="H124" s="3" t="s">
        <v>141</v>
      </c>
      <c r="I124" s="3" t="s">
        <v>420</v>
      </c>
      <c r="J124" s="3" t="s">
        <v>421</v>
      </c>
      <c r="K124" s="3"/>
      <c r="L124" t="s">
        <v>101</v>
      </c>
      <c r="M124" t="s">
        <v>103</v>
      </c>
      <c r="N124" s="3" t="s">
        <v>458</v>
      </c>
      <c r="O124" t="s">
        <v>105</v>
      </c>
      <c r="P124" s="3">
        <v>0</v>
      </c>
      <c r="Q124" s="5">
        <v>3994.8</v>
      </c>
      <c r="R124" s="3" t="s">
        <v>124</v>
      </c>
      <c r="S124" s="3" t="s">
        <v>125</v>
      </c>
      <c r="T124" s="3" t="s">
        <v>125</v>
      </c>
      <c r="U124" s="3" t="s">
        <v>124</v>
      </c>
      <c r="V124" s="3" t="s">
        <v>459</v>
      </c>
      <c r="W124" s="3" t="s">
        <v>460</v>
      </c>
      <c r="X124" s="3" t="s">
        <v>458</v>
      </c>
      <c r="Y124" s="4">
        <v>45718</v>
      </c>
      <c r="Z124" s="4">
        <v>45721</v>
      </c>
      <c r="AA124" s="3">
        <v>117</v>
      </c>
      <c r="AB124" s="5">
        <v>3994.8</v>
      </c>
      <c r="AC124" s="3">
        <v>0</v>
      </c>
      <c r="AD124" s="4">
        <v>45784</v>
      </c>
      <c r="AE124" s="10" t="str">
        <f>HYPERLINK("https://ieeg-my.sharepoint.com/:b:/g/personal/transparencia_ieeg_org_mx/EWWvECH2WSZNtLdEUdvnfvkBn4MUC_92GEPg6KnEu3XsnQ?e=G9f64J")</f>
        <v>https://ieeg-my.sharepoint.com/:b:/g/personal/transparencia_ieeg_org_mx/EWWvECH2WSZNtLdEUdvnfvkBn4MUC_92GEPg6KnEu3XsnQ?e=G9f64J</v>
      </c>
      <c r="AF124" s="3">
        <v>117</v>
      </c>
      <c r="AG124" s="10" t="s">
        <v>127</v>
      </c>
      <c r="AH124" s="3" t="s">
        <v>128</v>
      </c>
      <c r="AI124" s="4">
        <v>45839</v>
      </c>
      <c r="AJ124" s="3" t="s">
        <v>783</v>
      </c>
    </row>
    <row r="125" spans="1:36" x14ac:dyDescent="0.25">
      <c r="A125" s="3">
        <v>2025</v>
      </c>
      <c r="B125" s="4">
        <v>45748</v>
      </c>
      <c r="C125" s="4">
        <v>45838</v>
      </c>
      <c r="D125" t="s">
        <v>91</v>
      </c>
      <c r="E125" s="3" t="s">
        <v>116</v>
      </c>
      <c r="F125" s="3" t="s">
        <v>147</v>
      </c>
      <c r="G125" s="3" t="s">
        <v>148</v>
      </c>
      <c r="H125" s="3" t="s">
        <v>141</v>
      </c>
      <c r="I125" s="3" t="s">
        <v>461</v>
      </c>
      <c r="J125" s="3" t="s">
        <v>150</v>
      </c>
      <c r="K125" s="3" t="s">
        <v>151</v>
      </c>
      <c r="L125" t="s">
        <v>101</v>
      </c>
      <c r="M125" t="s">
        <v>103</v>
      </c>
      <c r="N125" s="3" t="s">
        <v>462</v>
      </c>
      <c r="O125" t="s">
        <v>105</v>
      </c>
      <c r="P125" s="3">
        <v>1</v>
      </c>
      <c r="Q125" s="5">
        <v>4331</v>
      </c>
      <c r="R125" s="3" t="s">
        <v>124</v>
      </c>
      <c r="S125" s="3" t="s">
        <v>125</v>
      </c>
      <c r="T125" s="3" t="s">
        <v>125</v>
      </c>
      <c r="U125" s="3" t="s">
        <v>124</v>
      </c>
      <c r="V125" s="3" t="s">
        <v>459</v>
      </c>
      <c r="W125" s="3" t="s">
        <v>460</v>
      </c>
      <c r="X125" s="3" t="s">
        <v>462</v>
      </c>
      <c r="Y125" s="4">
        <v>45718</v>
      </c>
      <c r="Z125" s="4">
        <v>45721</v>
      </c>
      <c r="AA125" s="3">
        <v>118</v>
      </c>
      <c r="AB125" s="5">
        <v>4331</v>
      </c>
      <c r="AC125" s="3">
        <v>0</v>
      </c>
      <c r="AD125" s="4">
        <v>45777</v>
      </c>
      <c r="AE125" s="10" t="str">
        <f>HYPERLINK("https://ieeg-my.sharepoint.com/:b:/g/personal/transparencia_ieeg_org_mx/EWoIZtwpUfhCuM0QqkJ3K8wBd7fg9qR6oKunrOI3Td22iw?e=SlRBn9")</f>
        <v>https://ieeg-my.sharepoint.com/:b:/g/personal/transparencia_ieeg_org_mx/EWoIZtwpUfhCuM0QqkJ3K8wBd7fg9qR6oKunrOI3Td22iw?e=SlRBn9</v>
      </c>
      <c r="AF125" s="3">
        <v>118</v>
      </c>
      <c r="AG125" s="10" t="s">
        <v>127</v>
      </c>
      <c r="AH125" s="3" t="s">
        <v>128</v>
      </c>
      <c r="AI125" s="4">
        <v>45839</v>
      </c>
      <c r="AJ125" s="3" t="s">
        <v>783</v>
      </c>
    </row>
    <row r="126" spans="1:36" x14ac:dyDescent="0.25">
      <c r="A126" s="3">
        <v>2025</v>
      </c>
      <c r="B126" s="4">
        <v>45748</v>
      </c>
      <c r="C126" s="4">
        <v>45838</v>
      </c>
      <c r="D126" t="s">
        <v>91</v>
      </c>
      <c r="E126" s="3" t="s">
        <v>194</v>
      </c>
      <c r="F126" s="3" t="s">
        <v>195</v>
      </c>
      <c r="G126" s="3" t="s">
        <v>195</v>
      </c>
      <c r="H126" s="3" t="s">
        <v>128</v>
      </c>
      <c r="I126" s="3" t="s">
        <v>271</v>
      </c>
      <c r="J126" s="3" t="s">
        <v>272</v>
      </c>
      <c r="K126" s="3"/>
      <c r="L126" t="s">
        <v>101</v>
      </c>
      <c r="M126" t="s">
        <v>103</v>
      </c>
      <c r="N126" s="3" t="s">
        <v>463</v>
      </c>
      <c r="O126" t="s">
        <v>105</v>
      </c>
      <c r="P126" s="3">
        <v>0</v>
      </c>
      <c r="Q126" s="3">
        <v>330</v>
      </c>
      <c r="R126" s="3" t="s">
        <v>124</v>
      </c>
      <c r="S126" s="3" t="s">
        <v>125</v>
      </c>
      <c r="T126" s="3" t="s">
        <v>125</v>
      </c>
      <c r="U126" s="3" t="s">
        <v>124</v>
      </c>
      <c r="V126" s="3" t="s">
        <v>125</v>
      </c>
      <c r="W126" s="3" t="s">
        <v>146</v>
      </c>
      <c r="X126" s="3" t="s">
        <v>463</v>
      </c>
      <c r="Y126" s="4">
        <v>45777</v>
      </c>
      <c r="Z126" s="4">
        <v>45779</v>
      </c>
      <c r="AA126" s="3">
        <v>119</v>
      </c>
      <c r="AB126" s="3">
        <v>330</v>
      </c>
      <c r="AC126" s="3">
        <v>0</v>
      </c>
      <c r="AD126" s="4">
        <v>45785</v>
      </c>
      <c r="AE126" s="10" t="str">
        <f>HYPERLINK("https://ieeg-my.sharepoint.com/:b:/g/personal/transparencia_ieeg_org_mx/EWSmYfhbeIROmyhkW6MGziIBXRqnWnVrJAeNdLODDZ_dZA?e=v75Nh8")</f>
        <v>https://ieeg-my.sharepoint.com/:b:/g/personal/transparencia_ieeg_org_mx/EWSmYfhbeIROmyhkW6MGziIBXRqnWnVrJAeNdLODDZ_dZA?e=v75Nh8</v>
      </c>
      <c r="AF126" s="3">
        <v>119</v>
      </c>
      <c r="AG126" s="10" t="s">
        <v>127</v>
      </c>
      <c r="AH126" s="3" t="s">
        <v>128</v>
      </c>
      <c r="AI126" s="4">
        <v>45839</v>
      </c>
      <c r="AJ126" s="3" t="s">
        <v>783</v>
      </c>
    </row>
    <row r="127" spans="1:36" x14ac:dyDescent="0.25">
      <c r="A127" s="3">
        <v>2025</v>
      </c>
      <c r="B127" s="4">
        <v>45748</v>
      </c>
      <c r="C127" s="4">
        <v>45838</v>
      </c>
      <c r="D127" t="s">
        <v>91</v>
      </c>
      <c r="E127" s="3" t="s">
        <v>116</v>
      </c>
      <c r="F127" s="3" t="s">
        <v>147</v>
      </c>
      <c r="G127" s="3" t="s">
        <v>148</v>
      </c>
      <c r="H127" s="3" t="s">
        <v>141</v>
      </c>
      <c r="I127" s="3" t="s">
        <v>149</v>
      </c>
      <c r="J127" s="3" t="s">
        <v>150</v>
      </c>
      <c r="K127" s="3" t="s">
        <v>151</v>
      </c>
      <c r="L127" t="s">
        <v>101</v>
      </c>
      <c r="M127" t="s">
        <v>103</v>
      </c>
      <c r="N127" s="3" t="s">
        <v>449</v>
      </c>
      <c r="O127" t="s">
        <v>105</v>
      </c>
      <c r="P127" s="3">
        <v>2</v>
      </c>
      <c r="Q127" s="5">
        <v>2009</v>
      </c>
      <c r="R127" s="3" t="s">
        <v>124</v>
      </c>
      <c r="S127" s="3" t="s">
        <v>125</v>
      </c>
      <c r="T127" s="3" t="s">
        <v>125</v>
      </c>
      <c r="U127" s="3" t="s">
        <v>124</v>
      </c>
      <c r="V127" s="3" t="s">
        <v>125</v>
      </c>
      <c r="W127" s="3" t="s">
        <v>171</v>
      </c>
      <c r="X127" s="3" t="s">
        <v>449</v>
      </c>
      <c r="Y127" s="4">
        <v>45779</v>
      </c>
      <c r="Z127" s="4">
        <v>45779</v>
      </c>
      <c r="AA127" s="3">
        <v>120</v>
      </c>
      <c r="AB127" s="5">
        <v>2009</v>
      </c>
      <c r="AC127" s="3">
        <v>0</v>
      </c>
      <c r="AD127" s="4">
        <v>45783</v>
      </c>
      <c r="AE127" s="10" t="str">
        <f>HYPERLINK("https://ieeg-my.sharepoint.com/:b:/g/personal/transparencia_ieeg_org_mx/EU55cbv8KLlEhwAmW2vV4acB1Q-AiUE4ZoNhQIfU6sVjlg?e=J85kfg")</f>
        <v>https://ieeg-my.sharepoint.com/:b:/g/personal/transparencia_ieeg_org_mx/EU55cbv8KLlEhwAmW2vV4acB1Q-AiUE4ZoNhQIfU6sVjlg?e=J85kfg</v>
      </c>
      <c r="AF127" s="3">
        <v>120</v>
      </c>
      <c r="AG127" s="10" t="s">
        <v>127</v>
      </c>
      <c r="AH127" s="3" t="s">
        <v>128</v>
      </c>
      <c r="AI127" s="4">
        <v>45839</v>
      </c>
      <c r="AJ127" s="3" t="s">
        <v>783</v>
      </c>
    </row>
    <row r="128" spans="1:36" x14ac:dyDescent="0.25">
      <c r="A128" s="3">
        <v>2025</v>
      </c>
      <c r="B128" s="4">
        <v>45748</v>
      </c>
      <c r="C128" s="4">
        <v>45838</v>
      </c>
      <c r="D128" t="s">
        <v>91</v>
      </c>
      <c r="E128" s="3" t="s">
        <v>116</v>
      </c>
      <c r="F128" s="3" t="s">
        <v>147</v>
      </c>
      <c r="G128" s="3" t="s">
        <v>148</v>
      </c>
      <c r="H128" s="3" t="s">
        <v>141</v>
      </c>
      <c r="I128" s="3" t="s">
        <v>149</v>
      </c>
      <c r="J128" s="3" t="s">
        <v>150</v>
      </c>
      <c r="K128" s="3" t="s">
        <v>151</v>
      </c>
      <c r="L128" t="s">
        <v>101</v>
      </c>
      <c r="M128" t="s">
        <v>103</v>
      </c>
      <c r="N128" s="3" t="s">
        <v>449</v>
      </c>
      <c r="O128" t="s">
        <v>105</v>
      </c>
      <c r="P128" s="3">
        <v>2</v>
      </c>
      <c r="Q128" s="3">
        <v>40</v>
      </c>
      <c r="R128" s="3" t="s">
        <v>124</v>
      </c>
      <c r="S128" s="3" t="s">
        <v>125</v>
      </c>
      <c r="T128" s="3" t="s">
        <v>125</v>
      </c>
      <c r="U128" s="3" t="s">
        <v>124</v>
      </c>
      <c r="V128" s="3" t="s">
        <v>125</v>
      </c>
      <c r="W128" s="3" t="s">
        <v>171</v>
      </c>
      <c r="X128" s="3" t="s">
        <v>449</v>
      </c>
      <c r="Y128" s="4">
        <v>45779</v>
      </c>
      <c r="Z128" s="4">
        <v>45779</v>
      </c>
      <c r="AA128" s="3">
        <v>121</v>
      </c>
      <c r="AB128" s="3">
        <v>40</v>
      </c>
      <c r="AC128" s="3">
        <v>0</v>
      </c>
      <c r="AD128" s="4">
        <v>45783</v>
      </c>
      <c r="AE128" s="3"/>
      <c r="AF128" s="3">
        <v>121</v>
      </c>
      <c r="AG128" s="10" t="s">
        <v>127</v>
      </c>
      <c r="AH128" s="3" t="s">
        <v>128</v>
      </c>
      <c r="AI128" s="4">
        <v>45839</v>
      </c>
      <c r="AJ128" s="3" t="s">
        <v>783</v>
      </c>
    </row>
    <row r="129" spans="1:36" x14ac:dyDescent="0.25">
      <c r="A129" s="3">
        <v>2025</v>
      </c>
      <c r="B129" s="4">
        <v>45748</v>
      </c>
      <c r="C129" s="4">
        <v>45838</v>
      </c>
      <c r="D129" t="s">
        <v>91</v>
      </c>
      <c r="E129" s="3" t="s">
        <v>116</v>
      </c>
      <c r="F129" s="3" t="s">
        <v>410</v>
      </c>
      <c r="G129" s="3" t="s">
        <v>275</v>
      </c>
      <c r="H129" s="3" t="s">
        <v>141</v>
      </c>
      <c r="I129" s="3" t="s">
        <v>416</v>
      </c>
      <c r="J129" s="3" t="s">
        <v>417</v>
      </c>
      <c r="K129" s="3" t="s">
        <v>359</v>
      </c>
      <c r="L129" t="s">
        <v>102</v>
      </c>
      <c r="M129" t="s">
        <v>103</v>
      </c>
      <c r="N129" s="3" t="s">
        <v>464</v>
      </c>
      <c r="O129" t="s">
        <v>105</v>
      </c>
      <c r="P129" s="3">
        <v>0</v>
      </c>
      <c r="Q129" s="5">
        <v>1105.5</v>
      </c>
      <c r="R129" s="3" t="s">
        <v>124</v>
      </c>
      <c r="S129" s="3" t="s">
        <v>125</v>
      </c>
      <c r="T129" s="3" t="s">
        <v>125</v>
      </c>
      <c r="U129" s="3" t="s">
        <v>124</v>
      </c>
      <c r="V129" s="3" t="s">
        <v>459</v>
      </c>
      <c r="W129" s="3" t="s">
        <v>460</v>
      </c>
      <c r="X129" s="3" t="s">
        <v>464</v>
      </c>
      <c r="Y129" s="4">
        <v>45718</v>
      </c>
      <c r="Z129" s="4">
        <v>45721</v>
      </c>
      <c r="AA129" s="3">
        <v>122</v>
      </c>
      <c r="AB129" s="5">
        <v>1105.5</v>
      </c>
      <c r="AC129" s="3">
        <v>0</v>
      </c>
      <c r="AD129" s="4">
        <v>45790</v>
      </c>
      <c r="AE129" s="10" t="str">
        <f>HYPERLINK("https://ieeg-my.sharepoint.com/:b:/g/personal/transparencia_ieeg_org_mx/ET0-ziRK1bROnqNICnDlmKIBy23pi8TuX1RgPPhQcK6RaQ?e=mKNg4W")</f>
        <v>https://ieeg-my.sharepoint.com/:b:/g/personal/transparencia_ieeg_org_mx/ET0-ziRK1bROnqNICnDlmKIBy23pi8TuX1RgPPhQcK6RaQ?e=mKNg4W</v>
      </c>
      <c r="AF129" s="3">
        <v>122</v>
      </c>
      <c r="AG129" s="10" t="s">
        <v>127</v>
      </c>
      <c r="AH129" s="3" t="s">
        <v>128</v>
      </c>
      <c r="AI129" s="4">
        <v>45839</v>
      </c>
      <c r="AJ129" s="3" t="s">
        <v>783</v>
      </c>
    </row>
    <row r="130" spans="1:36" x14ac:dyDescent="0.25">
      <c r="A130" s="3">
        <v>2025</v>
      </c>
      <c r="B130" s="4">
        <v>45748</v>
      </c>
      <c r="C130" s="4">
        <v>45838</v>
      </c>
      <c r="D130" t="s">
        <v>91</v>
      </c>
      <c r="E130" s="3" t="s">
        <v>194</v>
      </c>
      <c r="F130" s="3" t="s">
        <v>465</v>
      </c>
      <c r="G130" s="3" t="s">
        <v>131</v>
      </c>
      <c r="H130" s="3" t="s">
        <v>430</v>
      </c>
      <c r="I130" s="3" t="s">
        <v>466</v>
      </c>
      <c r="J130" s="3" t="s">
        <v>467</v>
      </c>
      <c r="K130" s="3" t="s">
        <v>437</v>
      </c>
      <c r="L130" t="s">
        <v>102</v>
      </c>
      <c r="M130" t="s">
        <v>103</v>
      </c>
      <c r="N130" s="3" t="s">
        <v>468</v>
      </c>
      <c r="O130" t="s">
        <v>105</v>
      </c>
      <c r="P130" s="3">
        <v>2</v>
      </c>
      <c r="Q130" s="3">
        <v>460.9</v>
      </c>
      <c r="R130" s="3" t="s">
        <v>124</v>
      </c>
      <c r="S130" s="3" t="s">
        <v>125</v>
      </c>
      <c r="T130" s="3" t="s">
        <v>125</v>
      </c>
      <c r="U130" s="3" t="s">
        <v>124</v>
      </c>
      <c r="V130" s="3" t="s">
        <v>125</v>
      </c>
      <c r="W130" s="3" t="s">
        <v>171</v>
      </c>
      <c r="X130" s="3" t="s">
        <v>468</v>
      </c>
      <c r="Y130" s="4">
        <v>45776</v>
      </c>
      <c r="Z130" s="4">
        <v>45776</v>
      </c>
      <c r="AA130" s="3">
        <v>123</v>
      </c>
      <c r="AB130" s="3">
        <v>460.9</v>
      </c>
      <c r="AC130" s="3">
        <v>0</v>
      </c>
      <c r="AD130" s="4">
        <v>45784</v>
      </c>
      <c r="AE130" s="10" t="str">
        <f>HYPERLINK("https://ieeg-my.sharepoint.com/:b:/g/personal/transparencia_ieeg_org_mx/ERi-suFxW9FFlU44Bz8D4PgB6lD6gs21MYZNHYMOisfmcQ?e=AafzxK")</f>
        <v>https://ieeg-my.sharepoint.com/:b:/g/personal/transparencia_ieeg_org_mx/ERi-suFxW9FFlU44Bz8D4PgB6lD6gs21MYZNHYMOisfmcQ?e=AafzxK</v>
      </c>
      <c r="AF130" s="3">
        <v>123</v>
      </c>
      <c r="AG130" s="10" t="s">
        <v>127</v>
      </c>
      <c r="AH130" s="3" t="s">
        <v>128</v>
      </c>
      <c r="AI130" s="4">
        <v>45839</v>
      </c>
      <c r="AJ130" s="3" t="s">
        <v>783</v>
      </c>
    </row>
    <row r="131" spans="1:36" x14ac:dyDescent="0.25">
      <c r="A131" s="3">
        <v>2025</v>
      </c>
      <c r="B131" s="4">
        <v>45748</v>
      </c>
      <c r="C131" s="4">
        <v>45838</v>
      </c>
      <c r="D131" t="s">
        <v>91</v>
      </c>
      <c r="E131" s="3" t="s">
        <v>194</v>
      </c>
      <c r="F131" s="3" t="s">
        <v>465</v>
      </c>
      <c r="G131" s="3" t="s">
        <v>131</v>
      </c>
      <c r="H131" s="3" t="s">
        <v>430</v>
      </c>
      <c r="I131" s="3" t="s">
        <v>466</v>
      </c>
      <c r="J131" s="3" t="s">
        <v>467</v>
      </c>
      <c r="K131" s="3" t="s">
        <v>437</v>
      </c>
      <c r="L131" t="s">
        <v>102</v>
      </c>
      <c r="M131" t="s">
        <v>103</v>
      </c>
      <c r="N131" s="3" t="s">
        <v>468</v>
      </c>
      <c r="O131" t="s">
        <v>105</v>
      </c>
      <c r="P131" s="3">
        <v>2</v>
      </c>
      <c r="Q131" s="3">
        <v>38</v>
      </c>
      <c r="R131" s="3" t="s">
        <v>124</v>
      </c>
      <c r="S131" s="3" t="s">
        <v>125</v>
      </c>
      <c r="T131" s="3" t="s">
        <v>125</v>
      </c>
      <c r="U131" s="3" t="s">
        <v>124</v>
      </c>
      <c r="V131" s="3" t="s">
        <v>125</v>
      </c>
      <c r="W131" s="3" t="s">
        <v>171</v>
      </c>
      <c r="X131" s="3" t="s">
        <v>468</v>
      </c>
      <c r="Y131" s="4">
        <v>45776</v>
      </c>
      <c r="Z131" s="4">
        <v>45776</v>
      </c>
      <c r="AA131" s="3">
        <v>124</v>
      </c>
      <c r="AB131" s="3">
        <v>38</v>
      </c>
      <c r="AC131" s="3">
        <v>0</v>
      </c>
      <c r="AD131" s="4">
        <v>45784</v>
      </c>
      <c r="AE131" s="3"/>
      <c r="AF131" s="3">
        <v>124</v>
      </c>
      <c r="AG131" s="10" t="s">
        <v>127</v>
      </c>
      <c r="AH131" s="3" t="s">
        <v>128</v>
      </c>
      <c r="AI131" s="4">
        <v>45839</v>
      </c>
      <c r="AJ131" s="3" t="s">
        <v>783</v>
      </c>
    </row>
    <row r="132" spans="1:36" x14ac:dyDescent="0.25">
      <c r="A132" s="3">
        <v>2025</v>
      </c>
      <c r="B132" s="4">
        <v>45748</v>
      </c>
      <c r="C132" s="4">
        <v>45838</v>
      </c>
      <c r="D132" t="s">
        <v>91</v>
      </c>
      <c r="E132" s="3" t="s">
        <v>194</v>
      </c>
      <c r="F132" s="3" t="s">
        <v>469</v>
      </c>
      <c r="G132" s="3" t="s">
        <v>201</v>
      </c>
      <c r="H132" s="3" t="s">
        <v>470</v>
      </c>
      <c r="I132" s="3" t="s">
        <v>471</v>
      </c>
      <c r="J132" s="3" t="s">
        <v>240</v>
      </c>
      <c r="K132" s="3" t="s">
        <v>472</v>
      </c>
      <c r="L132" t="s">
        <v>102</v>
      </c>
      <c r="M132" t="s">
        <v>103</v>
      </c>
      <c r="N132" s="3" t="s">
        <v>473</v>
      </c>
      <c r="O132" t="s">
        <v>105</v>
      </c>
      <c r="P132" s="3">
        <v>9</v>
      </c>
      <c r="Q132" s="3">
        <v>911</v>
      </c>
      <c r="R132" s="3" t="s">
        <v>124</v>
      </c>
      <c r="S132" s="3" t="s">
        <v>125</v>
      </c>
      <c r="T132" s="3" t="s">
        <v>125</v>
      </c>
      <c r="U132" s="3" t="s">
        <v>124</v>
      </c>
      <c r="V132" s="3" t="s">
        <v>125</v>
      </c>
      <c r="W132" s="3" t="s">
        <v>171</v>
      </c>
      <c r="X132" s="3" t="s">
        <v>473</v>
      </c>
      <c r="Y132" s="4">
        <v>45773</v>
      </c>
      <c r="Z132" s="4">
        <v>45781</v>
      </c>
      <c r="AA132" s="3">
        <v>125</v>
      </c>
      <c r="AB132" s="3">
        <v>911</v>
      </c>
      <c r="AC132" s="3">
        <v>0</v>
      </c>
      <c r="AD132" s="4">
        <v>45785</v>
      </c>
      <c r="AE132" s="10" t="str">
        <f>HYPERLINK("https://ieeg-my.sharepoint.com/:b:/g/personal/transparencia_ieeg_org_mx/Ecs3qKdsSxxAl7vfVCBhOokBJNC3s8aTAszCh0J6PJ9lMg?e=b94hmP")</f>
        <v>https://ieeg-my.sharepoint.com/:b:/g/personal/transparencia_ieeg_org_mx/Ecs3qKdsSxxAl7vfVCBhOokBJNC3s8aTAszCh0J6PJ9lMg?e=b94hmP</v>
      </c>
      <c r="AF132" s="3">
        <v>125</v>
      </c>
      <c r="AG132" s="10" t="s">
        <v>127</v>
      </c>
      <c r="AH132" s="3" t="s">
        <v>128</v>
      </c>
      <c r="AI132" s="4">
        <v>45839</v>
      </c>
      <c r="AJ132" s="3" t="s">
        <v>783</v>
      </c>
    </row>
    <row r="133" spans="1:36" x14ac:dyDescent="0.25">
      <c r="A133" s="3">
        <v>2025</v>
      </c>
      <c r="B133" s="4">
        <v>45748</v>
      </c>
      <c r="C133" s="4">
        <v>45838</v>
      </c>
      <c r="D133" t="s">
        <v>91</v>
      </c>
      <c r="E133" s="3" t="s">
        <v>116</v>
      </c>
      <c r="F133" s="3" t="s">
        <v>430</v>
      </c>
      <c r="G133" s="3" t="s">
        <v>131</v>
      </c>
      <c r="H133" s="3" t="s">
        <v>430</v>
      </c>
      <c r="I133" s="3" t="s">
        <v>450</v>
      </c>
      <c r="J133" s="3" t="s">
        <v>451</v>
      </c>
      <c r="K133" s="3" t="s">
        <v>176</v>
      </c>
      <c r="L133" t="s">
        <v>102</v>
      </c>
      <c r="M133" t="s">
        <v>103</v>
      </c>
      <c r="N133" s="3" t="s">
        <v>468</v>
      </c>
      <c r="O133" t="s">
        <v>105</v>
      </c>
      <c r="P133" s="3">
        <v>1</v>
      </c>
      <c r="Q133" s="5">
        <v>1282.5999999999999</v>
      </c>
      <c r="R133" s="3" t="s">
        <v>124</v>
      </c>
      <c r="S133" s="3" t="s">
        <v>125</v>
      </c>
      <c r="T133" s="3" t="s">
        <v>125</v>
      </c>
      <c r="U133" s="3" t="s">
        <v>124</v>
      </c>
      <c r="V133" s="3" t="s">
        <v>125</v>
      </c>
      <c r="W133" s="3" t="s">
        <v>171</v>
      </c>
      <c r="X133" s="3" t="s">
        <v>468</v>
      </c>
      <c r="Y133" s="4">
        <v>45776</v>
      </c>
      <c r="Z133" s="4">
        <v>45776</v>
      </c>
      <c r="AA133" s="3">
        <v>126</v>
      </c>
      <c r="AB133" s="5">
        <v>1282.5999999999999</v>
      </c>
      <c r="AC133" s="3">
        <v>0</v>
      </c>
      <c r="AD133" s="4">
        <v>45786</v>
      </c>
      <c r="AE133" s="10" t="str">
        <f>HYPERLINK("https://ieeg-my.sharepoint.com/:b:/g/personal/transparencia_ieeg_org_mx/EVymz6PMcJBGml7G0wHPZyIBp8keTsVZ5nUKnjA3tsfYFA?e=B8hNdm")</f>
        <v>https://ieeg-my.sharepoint.com/:b:/g/personal/transparencia_ieeg_org_mx/EVymz6PMcJBGml7G0wHPZyIBp8keTsVZ5nUKnjA3tsfYFA?e=B8hNdm</v>
      </c>
      <c r="AF133" s="3">
        <v>126</v>
      </c>
      <c r="AG133" s="10" t="s">
        <v>127</v>
      </c>
      <c r="AH133" s="3" t="s">
        <v>128</v>
      </c>
      <c r="AI133" s="4">
        <v>45839</v>
      </c>
      <c r="AJ133" s="3" t="s">
        <v>783</v>
      </c>
    </row>
    <row r="134" spans="1:36" x14ac:dyDescent="0.25">
      <c r="A134" s="3">
        <v>2025</v>
      </c>
      <c r="B134" s="4">
        <v>45748</v>
      </c>
      <c r="C134" s="4">
        <v>45838</v>
      </c>
      <c r="D134" t="s">
        <v>91</v>
      </c>
      <c r="E134" s="3" t="s">
        <v>194</v>
      </c>
      <c r="F134" s="3" t="s">
        <v>270</v>
      </c>
      <c r="G134" s="3" t="s">
        <v>237</v>
      </c>
      <c r="H134" s="3" t="s">
        <v>128</v>
      </c>
      <c r="I134" s="3" t="s">
        <v>474</v>
      </c>
      <c r="J134" s="3" t="s">
        <v>475</v>
      </c>
      <c r="K134" s="3" t="s">
        <v>176</v>
      </c>
      <c r="L134" t="s">
        <v>101</v>
      </c>
      <c r="M134" t="s">
        <v>103</v>
      </c>
      <c r="N134" s="3" t="s">
        <v>463</v>
      </c>
      <c r="O134" t="s">
        <v>105</v>
      </c>
      <c r="P134" s="3">
        <v>0</v>
      </c>
      <c r="Q134" s="3">
        <v>165</v>
      </c>
      <c r="R134" s="3" t="s">
        <v>124</v>
      </c>
      <c r="S134" s="3" t="s">
        <v>125</v>
      </c>
      <c r="T134" s="3" t="s">
        <v>125</v>
      </c>
      <c r="U134" s="3" t="s">
        <v>124</v>
      </c>
      <c r="V134" s="3" t="s">
        <v>125</v>
      </c>
      <c r="W134" s="3" t="s">
        <v>146</v>
      </c>
      <c r="X134" s="3" t="s">
        <v>463</v>
      </c>
      <c r="Y134" s="4">
        <v>45785</v>
      </c>
      <c r="Z134" s="4">
        <v>45785</v>
      </c>
      <c r="AA134" s="3">
        <v>127</v>
      </c>
      <c r="AB134" s="3">
        <v>165</v>
      </c>
      <c r="AC134" s="3">
        <v>0</v>
      </c>
      <c r="AD134" s="4">
        <v>45789</v>
      </c>
      <c r="AE134" s="10" t="str">
        <f>HYPERLINK("https://ieeg-my.sharepoint.com/:b:/g/personal/transparencia_ieeg_org_mx/EU6G-FoNWxdBqYs01PeLFzQBka9PAJPCdPg-tyjNrESw7Q?e=nmptlb")</f>
        <v>https://ieeg-my.sharepoint.com/:b:/g/personal/transparencia_ieeg_org_mx/EU6G-FoNWxdBqYs01PeLFzQBka9PAJPCdPg-tyjNrESw7Q?e=nmptlb</v>
      </c>
      <c r="AF134" s="3">
        <v>127</v>
      </c>
      <c r="AG134" s="10" t="s">
        <v>127</v>
      </c>
      <c r="AH134" s="3" t="s">
        <v>128</v>
      </c>
      <c r="AI134" s="4">
        <v>45839</v>
      </c>
      <c r="AJ134" s="3" t="s">
        <v>783</v>
      </c>
    </row>
    <row r="135" spans="1:36" x14ac:dyDescent="0.25">
      <c r="A135" s="3">
        <v>2025</v>
      </c>
      <c r="B135" s="4">
        <v>45748</v>
      </c>
      <c r="C135" s="4">
        <v>45838</v>
      </c>
      <c r="D135" t="s">
        <v>91</v>
      </c>
      <c r="E135" s="3" t="s">
        <v>194</v>
      </c>
      <c r="F135" s="3" t="s">
        <v>270</v>
      </c>
      <c r="G135" s="3" t="s">
        <v>237</v>
      </c>
      <c r="H135" s="3" t="s">
        <v>128</v>
      </c>
      <c r="I135" s="3" t="s">
        <v>271</v>
      </c>
      <c r="J135" s="3" t="s">
        <v>272</v>
      </c>
      <c r="K135" s="3"/>
      <c r="L135" t="s">
        <v>101</v>
      </c>
      <c r="M135" t="s">
        <v>103</v>
      </c>
      <c r="N135" s="3" t="s">
        <v>463</v>
      </c>
      <c r="O135" t="s">
        <v>105</v>
      </c>
      <c r="P135" s="3">
        <v>0</v>
      </c>
      <c r="Q135" s="3">
        <v>660</v>
      </c>
      <c r="R135" s="3" t="s">
        <v>124</v>
      </c>
      <c r="S135" s="3" t="s">
        <v>125</v>
      </c>
      <c r="T135" s="3" t="s">
        <v>125</v>
      </c>
      <c r="U135" s="3" t="s">
        <v>124</v>
      </c>
      <c r="V135" s="3" t="s">
        <v>125</v>
      </c>
      <c r="W135" s="3" t="s">
        <v>146</v>
      </c>
      <c r="X135" s="3" t="s">
        <v>463</v>
      </c>
      <c r="Y135" s="4">
        <v>45783</v>
      </c>
      <c r="Z135" s="4">
        <v>45786</v>
      </c>
      <c r="AA135" s="3">
        <v>128</v>
      </c>
      <c r="AB135" s="3">
        <v>660</v>
      </c>
      <c r="AC135" s="3">
        <v>0</v>
      </c>
      <c r="AD135" s="4">
        <v>45789</v>
      </c>
      <c r="AE135" s="10" t="str">
        <f>HYPERLINK("https://ieeg-my.sharepoint.com/:b:/g/personal/transparencia_ieeg_org_mx/EffPOBGi8-5Pt9C46BmbuHEBF1HqVa3PEccvfjgeAFfRqA?e=t71VzY")</f>
        <v>https://ieeg-my.sharepoint.com/:b:/g/personal/transparencia_ieeg_org_mx/EffPOBGi8-5Pt9C46BmbuHEBF1HqVa3PEccvfjgeAFfRqA?e=t71VzY</v>
      </c>
      <c r="AF135" s="3">
        <v>128</v>
      </c>
      <c r="AG135" s="10" t="s">
        <v>127</v>
      </c>
      <c r="AH135" s="3" t="s">
        <v>128</v>
      </c>
      <c r="AI135" s="4">
        <v>45839</v>
      </c>
      <c r="AJ135" s="3" t="s">
        <v>783</v>
      </c>
    </row>
    <row r="136" spans="1:36" x14ac:dyDescent="0.25">
      <c r="A136" s="3">
        <v>2025</v>
      </c>
      <c r="B136" s="4">
        <v>45748</v>
      </c>
      <c r="C136" s="4">
        <v>45838</v>
      </c>
      <c r="D136" t="s">
        <v>91</v>
      </c>
      <c r="E136" s="3" t="s">
        <v>116</v>
      </c>
      <c r="F136" s="3" t="s">
        <v>117</v>
      </c>
      <c r="G136" s="3" t="s">
        <v>118</v>
      </c>
      <c r="H136" s="3" t="s">
        <v>286</v>
      </c>
      <c r="I136" s="3" t="s">
        <v>295</v>
      </c>
      <c r="J136" s="3" t="s">
        <v>296</v>
      </c>
      <c r="K136" s="3" t="s">
        <v>159</v>
      </c>
      <c r="L136" t="s">
        <v>101</v>
      </c>
      <c r="M136" t="s">
        <v>103</v>
      </c>
      <c r="N136" s="3" t="s">
        <v>476</v>
      </c>
      <c r="O136" t="s">
        <v>105</v>
      </c>
      <c r="P136" s="3">
        <v>1</v>
      </c>
      <c r="Q136" s="3">
        <v>719.4</v>
      </c>
      <c r="R136" s="3" t="s">
        <v>124</v>
      </c>
      <c r="S136" s="3" t="s">
        <v>125</v>
      </c>
      <c r="T136" s="3" t="s">
        <v>291</v>
      </c>
      <c r="U136" s="3" t="s">
        <v>124</v>
      </c>
      <c r="V136" s="3" t="s">
        <v>125</v>
      </c>
      <c r="W136" s="3" t="s">
        <v>218</v>
      </c>
      <c r="X136" s="3" t="s">
        <v>476</v>
      </c>
      <c r="Y136" s="4">
        <v>45775</v>
      </c>
      <c r="Z136" s="4">
        <v>45775</v>
      </c>
      <c r="AA136" s="3">
        <v>129</v>
      </c>
      <c r="AB136" s="3">
        <v>719.4</v>
      </c>
      <c r="AC136" s="3">
        <v>0</v>
      </c>
      <c r="AD136" s="4">
        <v>45786</v>
      </c>
      <c r="AE136" s="10" t="str">
        <f>HYPERLINK("https://ieeg-my.sharepoint.com/:b:/g/personal/transparencia_ieeg_org_mx/ESlJUIxHYTJMitky4nDfUHMB1deaA0ghvWqF06ja9Hkz3A?e=0GnQkY")</f>
        <v>https://ieeg-my.sharepoint.com/:b:/g/personal/transparencia_ieeg_org_mx/ESlJUIxHYTJMitky4nDfUHMB1deaA0ghvWqF06ja9Hkz3A?e=0GnQkY</v>
      </c>
      <c r="AF136" s="3">
        <v>129</v>
      </c>
      <c r="AG136" s="10" t="s">
        <v>127</v>
      </c>
      <c r="AH136" s="3" t="s">
        <v>128</v>
      </c>
      <c r="AI136" s="4">
        <v>45839</v>
      </c>
      <c r="AJ136" s="3" t="s">
        <v>783</v>
      </c>
    </row>
    <row r="137" spans="1:36" x14ac:dyDescent="0.25">
      <c r="A137" s="3">
        <v>2025</v>
      </c>
      <c r="B137" s="4">
        <v>45748</v>
      </c>
      <c r="C137" s="4">
        <v>45838</v>
      </c>
      <c r="D137" t="s">
        <v>91</v>
      </c>
      <c r="E137" s="3" t="s">
        <v>129</v>
      </c>
      <c r="F137" s="3" t="s">
        <v>477</v>
      </c>
      <c r="G137" s="3" t="s">
        <v>478</v>
      </c>
      <c r="H137" s="3" t="s">
        <v>479</v>
      </c>
      <c r="I137" s="3" t="s">
        <v>480</v>
      </c>
      <c r="J137" s="3" t="s">
        <v>220</v>
      </c>
      <c r="K137" s="3" t="s">
        <v>481</v>
      </c>
      <c r="L137" t="s">
        <v>102</v>
      </c>
      <c r="M137" t="s">
        <v>103</v>
      </c>
      <c r="N137" s="3" t="s">
        <v>482</v>
      </c>
      <c r="O137" t="s">
        <v>105</v>
      </c>
      <c r="P137" s="3">
        <v>0</v>
      </c>
      <c r="Q137" s="3">
        <v>160</v>
      </c>
      <c r="R137" s="3" t="s">
        <v>124</v>
      </c>
      <c r="S137" s="3" t="s">
        <v>125</v>
      </c>
      <c r="T137" s="3" t="s">
        <v>218</v>
      </c>
      <c r="U137" s="3" t="s">
        <v>124</v>
      </c>
      <c r="V137" s="3" t="s">
        <v>125</v>
      </c>
      <c r="W137" s="3" t="s">
        <v>218</v>
      </c>
      <c r="X137" s="3" t="s">
        <v>482</v>
      </c>
      <c r="Y137" s="4">
        <v>45772</v>
      </c>
      <c r="Z137" s="4">
        <v>45772</v>
      </c>
      <c r="AA137" s="3">
        <v>130</v>
      </c>
      <c r="AB137" s="3">
        <v>160</v>
      </c>
      <c r="AC137" s="3">
        <v>0</v>
      </c>
      <c r="AD137" s="4">
        <v>45785</v>
      </c>
      <c r="AE137" s="3"/>
      <c r="AF137" s="3">
        <v>130</v>
      </c>
      <c r="AG137" s="10" t="s">
        <v>127</v>
      </c>
      <c r="AH137" s="3" t="s">
        <v>128</v>
      </c>
      <c r="AI137" s="4">
        <v>45839</v>
      </c>
      <c r="AJ137" s="3" t="s">
        <v>783</v>
      </c>
    </row>
    <row r="138" spans="1:36" x14ac:dyDescent="0.25">
      <c r="A138" s="3">
        <v>2025</v>
      </c>
      <c r="B138" s="4">
        <v>45748</v>
      </c>
      <c r="C138" s="4">
        <v>45838</v>
      </c>
      <c r="D138" t="s">
        <v>91</v>
      </c>
      <c r="E138" s="3" t="s">
        <v>129</v>
      </c>
      <c r="F138" s="3" t="s">
        <v>130</v>
      </c>
      <c r="G138" s="3" t="s">
        <v>131</v>
      </c>
      <c r="H138" s="3" t="s">
        <v>184</v>
      </c>
      <c r="I138" s="3" t="s">
        <v>185</v>
      </c>
      <c r="J138" s="3" t="s">
        <v>186</v>
      </c>
      <c r="K138" s="3" t="s">
        <v>187</v>
      </c>
      <c r="L138" t="s">
        <v>102</v>
      </c>
      <c r="M138" t="s">
        <v>103</v>
      </c>
      <c r="N138" s="3" t="s">
        <v>483</v>
      </c>
      <c r="O138" t="s">
        <v>105</v>
      </c>
      <c r="P138" s="3">
        <v>0</v>
      </c>
      <c r="Q138" s="3">
        <v>836</v>
      </c>
      <c r="R138" s="3" t="s">
        <v>124</v>
      </c>
      <c r="S138" s="3" t="s">
        <v>125</v>
      </c>
      <c r="T138" s="3" t="s">
        <v>184</v>
      </c>
      <c r="U138" s="3" t="s">
        <v>124</v>
      </c>
      <c r="V138" s="3" t="s">
        <v>125</v>
      </c>
      <c r="W138" s="3" t="s">
        <v>484</v>
      </c>
      <c r="X138" s="3" t="s">
        <v>483</v>
      </c>
      <c r="Y138" s="4">
        <v>45749</v>
      </c>
      <c r="Z138" s="4">
        <v>45754</v>
      </c>
      <c r="AA138" s="3">
        <v>131</v>
      </c>
      <c r="AB138" s="3">
        <v>836</v>
      </c>
      <c r="AC138" s="3">
        <v>0</v>
      </c>
      <c r="AD138" s="4">
        <v>45786</v>
      </c>
      <c r="AE138" s="3"/>
      <c r="AF138" s="3">
        <v>131</v>
      </c>
      <c r="AG138" s="10" t="s">
        <v>127</v>
      </c>
      <c r="AH138" s="3" t="s">
        <v>128</v>
      </c>
      <c r="AI138" s="4">
        <v>45839</v>
      </c>
      <c r="AJ138" s="3" t="s">
        <v>783</v>
      </c>
    </row>
    <row r="139" spans="1:36" x14ac:dyDescent="0.25">
      <c r="A139" s="3">
        <v>2025</v>
      </c>
      <c r="B139" s="4">
        <v>45748</v>
      </c>
      <c r="C139" s="4">
        <v>45838</v>
      </c>
      <c r="D139" t="s">
        <v>91</v>
      </c>
      <c r="E139" s="3" t="s">
        <v>129</v>
      </c>
      <c r="F139" s="3" t="s">
        <v>165</v>
      </c>
      <c r="G139" s="3" t="s">
        <v>166</v>
      </c>
      <c r="H139" s="3" t="s">
        <v>306</v>
      </c>
      <c r="I139" s="3" t="s">
        <v>307</v>
      </c>
      <c r="J139" s="3" t="s">
        <v>150</v>
      </c>
      <c r="K139" s="3" t="s">
        <v>308</v>
      </c>
      <c r="L139" t="s">
        <v>101</v>
      </c>
      <c r="M139" t="s">
        <v>103</v>
      </c>
      <c r="N139" s="3" t="s">
        <v>485</v>
      </c>
      <c r="O139" t="s">
        <v>105</v>
      </c>
      <c r="P139" s="3">
        <v>0</v>
      </c>
      <c r="Q139" s="3">
        <v>165</v>
      </c>
      <c r="R139" s="3" t="s">
        <v>124</v>
      </c>
      <c r="S139" s="3" t="s">
        <v>125</v>
      </c>
      <c r="T139" s="3" t="s">
        <v>306</v>
      </c>
      <c r="U139" s="3" t="s">
        <v>124</v>
      </c>
      <c r="V139" s="3" t="s">
        <v>125</v>
      </c>
      <c r="W139" s="3" t="s">
        <v>125</v>
      </c>
      <c r="X139" s="3" t="s">
        <v>485</v>
      </c>
      <c r="Y139" s="4">
        <v>45757</v>
      </c>
      <c r="Z139" s="4">
        <v>45757</v>
      </c>
      <c r="AA139" s="3">
        <v>132</v>
      </c>
      <c r="AB139" s="3">
        <v>165</v>
      </c>
      <c r="AC139" s="3">
        <v>0</v>
      </c>
      <c r="AD139" s="4">
        <v>45786</v>
      </c>
      <c r="AE139" s="10" t="str">
        <f>HYPERLINK("https://ieeg-my.sharepoint.com/:b:/g/personal/transparencia_ieeg_org_mx/ERNH0T4whNhOqS2TfkFSeCsBDeal9KsTVbUHjWb9ZzYIYg?e=DG5hOa")</f>
        <v>https://ieeg-my.sharepoint.com/:b:/g/personal/transparencia_ieeg_org_mx/ERNH0T4whNhOqS2TfkFSeCsBDeal9KsTVbUHjWb9ZzYIYg?e=DG5hOa</v>
      </c>
      <c r="AF139" s="3">
        <v>132</v>
      </c>
      <c r="AG139" s="10" t="s">
        <v>127</v>
      </c>
      <c r="AH139" s="3" t="s">
        <v>128</v>
      </c>
      <c r="AI139" s="4">
        <v>45839</v>
      </c>
      <c r="AJ139" s="3" t="s">
        <v>783</v>
      </c>
    </row>
    <row r="140" spans="1:36" x14ac:dyDescent="0.25">
      <c r="A140" s="3">
        <v>2025</v>
      </c>
      <c r="B140" s="4">
        <v>45748</v>
      </c>
      <c r="C140" s="4">
        <v>45838</v>
      </c>
      <c r="D140" t="s">
        <v>91</v>
      </c>
      <c r="E140" s="3" t="s">
        <v>129</v>
      </c>
      <c r="F140" s="3" t="s">
        <v>165</v>
      </c>
      <c r="G140" s="3" t="s">
        <v>166</v>
      </c>
      <c r="H140" s="3" t="s">
        <v>306</v>
      </c>
      <c r="I140" s="3" t="s">
        <v>307</v>
      </c>
      <c r="J140" s="3" t="s">
        <v>150</v>
      </c>
      <c r="K140" s="3" t="s">
        <v>308</v>
      </c>
      <c r="L140" t="s">
        <v>101</v>
      </c>
      <c r="M140" t="s">
        <v>103</v>
      </c>
      <c r="N140" s="3" t="s">
        <v>485</v>
      </c>
      <c r="O140" t="s">
        <v>105</v>
      </c>
      <c r="P140" s="3">
        <v>0</v>
      </c>
      <c r="Q140" s="3">
        <v>236</v>
      </c>
      <c r="R140" s="3" t="s">
        <v>124</v>
      </c>
      <c r="S140" s="3" t="s">
        <v>125</v>
      </c>
      <c r="T140" s="3" t="s">
        <v>306</v>
      </c>
      <c r="U140" s="3" t="s">
        <v>124</v>
      </c>
      <c r="V140" s="3" t="s">
        <v>125</v>
      </c>
      <c r="W140" s="3" t="s">
        <v>125</v>
      </c>
      <c r="X140" s="3" t="s">
        <v>485</v>
      </c>
      <c r="Y140" s="4">
        <v>45757</v>
      </c>
      <c r="Z140" s="4">
        <v>45757</v>
      </c>
      <c r="AA140" s="3">
        <v>133</v>
      </c>
      <c r="AB140" s="3">
        <v>236</v>
      </c>
      <c r="AC140" s="3">
        <v>0</v>
      </c>
      <c r="AD140" s="4">
        <v>45786</v>
      </c>
      <c r="AE140" s="3"/>
      <c r="AF140" s="3">
        <v>133</v>
      </c>
      <c r="AG140" s="10" t="s">
        <v>127</v>
      </c>
      <c r="AH140" s="3" t="s">
        <v>128</v>
      </c>
      <c r="AI140" s="4">
        <v>45839</v>
      </c>
      <c r="AJ140" s="3" t="s">
        <v>783</v>
      </c>
    </row>
    <row r="141" spans="1:36" x14ac:dyDescent="0.25">
      <c r="A141" s="3">
        <v>2025</v>
      </c>
      <c r="B141" s="4">
        <v>45748</v>
      </c>
      <c r="C141" s="4">
        <v>45838</v>
      </c>
      <c r="D141" t="s">
        <v>91</v>
      </c>
      <c r="E141" s="3" t="s">
        <v>116</v>
      </c>
      <c r="F141" s="3" t="s">
        <v>410</v>
      </c>
      <c r="G141" s="3" t="s">
        <v>275</v>
      </c>
      <c r="H141" s="3" t="s">
        <v>141</v>
      </c>
      <c r="I141" s="3" t="s">
        <v>486</v>
      </c>
      <c r="J141" s="3" t="s">
        <v>487</v>
      </c>
      <c r="K141" s="3" t="s">
        <v>488</v>
      </c>
      <c r="L141" t="s">
        <v>102</v>
      </c>
      <c r="M141" t="s">
        <v>103</v>
      </c>
      <c r="N141" s="3" t="s">
        <v>489</v>
      </c>
      <c r="O141" t="s">
        <v>105</v>
      </c>
      <c r="P141" s="3">
        <v>0</v>
      </c>
      <c r="Q141" s="3">
        <v>76</v>
      </c>
      <c r="R141" s="3" t="s">
        <v>124</v>
      </c>
      <c r="S141" s="3" t="s">
        <v>125</v>
      </c>
      <c r="T141" s="3" t="s">
        <v>125</v>
      </c>
      <c r="U141" s="3" t="s">
        <v>124</v>
      </c>
      <c r="V141" s="3" t="s">
        <v>125</v>
      </c>
      <c r="W141" s="3" t="s">
        <v>178</v>
      </c>
      <c r="X141" s="3" t="s">
        <v>489</v>
      </c>
      <c r="Y141" s="4">
        <v>45750</v>
      </c>
      <c r="Z141" s="4">
        <v>45750</v>
      </c>
      <c r="AA141" s="3">
        <v>134</v>
      </c>
      <c r="AB141" s="3">
        <v>76</v>
      </c>
      <c r="AC141" s="3">
        <v>0</v>
      </c>
      <c r="AD141" s="4">
        <v>45754</v>
      </c>
      <c r="AE141" s="3"/>
      <c r="AF141" s="3">
        <v>134</v>
      </c>
      <c r="AG141" s="10" t="s">
        <v>127</v>
      </c>
      <c r="AH141" s="3" t="s">
        <v>128</v>
      </c>
      <c r="AI141" s="4">
        <v>45839</v>
      </c>
      <c r="AJ141" s="3" t="s">
        <v>783</v>
      </c>
    </row>
    <row r="142" spans="1:36" x14ac:dyDescent="0.25">
      <c r="A142" s="3">
        <v>2025</v>
      </c>
      <c r="B142" s="4">
        <v>45748</v>
      </c>
      <c r="C142" s="4">
        <v>45838</v>
      </c>
      <c r="D142" t="s">
        <v>91</v>
      </c>
      <c r="E142" s="3" t="s">
        <v>116</v>
      </c>
      <c r="F142" s="3" t="s">
        <v>410</v>
      </c>
      <c r="G142" s="3" t="s">
        <v>275</v>
      </c>
      <c r="H142" s="3" t="s">
        <v>141</v>
      </c>
      <c r="I142" s="3" t="s">
        <v>411</v>
      </c>
      <c r="J142" s="3" t="s">
        <v>490</v>
      </c>
      <c r="K142" s="3" t="s">
        <v>412</v>
      </c>
      <c r="L142" t="s">
        <v>102</v>
      </c>
      <c r="M142" t="s">
        <v>103</v>
      </c>
      <c r="N142" s="3" t="s">
        <v>413</v>
      </c>
      <c r="O142" t="s">
        <v>105</v>
      </c>
      <c r="P142" s="3">
        <v>0</v>
      </c>
      <c r="Q142" s="3">
        <v>311.35000000000002</v>
      </c>
      <c r="R142" s="3" t="s">
        <v>124</v>
      </c>
      <c r="S142" s="3" t="s">
        <v>125</v>
      </c>
      <c r="T142" s="3" t="s">
        <v>125</v>
      </c>
      <c r="U142" s="3" t="s">
        <v>124</v>
      </c>
      <c r="V142" s="3" t="s">
        <v>414</v>
      </c>
      <c r="W142" s="3" t="s">
        <v>415</v>
      </c>
      <c r="X142" s="3" t="s">
        <v>413</v>
      </c>
      <c r="Y142" s="4">
        <v>45742</v>
      </c>
      <c r="Z142" s="4">
        <v>45746</v>
      </c>
      <c r="AA142" s="3">
        <v>135</v>
      </c>
      <c r="AB142" s="3">
        <v>311.35000000000002</v>
      </c>
      <c r="AC142" s="3">
        <v>0</v>
      </c>
      <c r="AD142" s="4">
        <v>45749</v>
      </c>
      <c r="AE142" s="3"/>
      <c r="AF142" s="3">
        <v>135</v>
      </c>
      <c r="AG142" s="10" t="s">
        <v>127</v>
      </c>
      <c r="AH142" s="3" t="s">
        <v>128</v>
      </c>
      <c r="AI142" s="4">
        <v>45839</v>
      </c>
      <c r="AJ142" s="3" t="s">
        <v>783</v>
      </c>
    </row>
    <row r="143" spans="1:36" x14ac:dyDescent="0.25">
      <c r="A143" s="3">
        <v>2025</v>
      </c>
      <c r="B143" s="4">
        <v>45748</v>
      </c>
      <c r="C143" s="4">
        <v>45838</v>
      </c>
      <c r="D143" t="s">
        <v>91</v>
      </c>
      <c r="E143" s="3" t="s">
        <v>116</v>
      </c>
      <c r="F143" s="3" t="s">
        <v>410</v>
      </c>
      <c r="G143" s="3" t="s">
        <v>275</v>
      </c>
      <c r="H143" s="3" t="s">
        <v>141</v>
      </c>
      <c r="I143" s="3" t="s">
        <v>411</v>
      </c>
      <c r="J143" s="3" t="s">
        <v>490</v>
      </c>
      <c r="K143" s="3" t="s">
        <v>412</v>
      </c>
      <c r="L143" t="s">
        <v>102</v>
      </c>
      <c r="M143" t="s">
        <v>103</v>
      </c>
      <c r="N143" s="3" t="s">
        <v>491</v>
      </c>
      <c r="O143" t="s">
        <v>105</v>
      </c>
      <c r="P143" s="3">
        <v>0</v>
      </c>
      <c r="Q143" s="3">
        <v>60</v>
      </c>
      <c r="R143" s="3" t="s">
        <v>124</v>
      </c>
      <c r="S143" s="3" t="s">
        <v>125</v>
      </c>
      <c r="T143" s="3" t="s">
        <v>125</v>
      </c>
      <c r="U143" s="3" t="s">
        <v>124</v>
      </c>
      <c r="V143" s="3" t="s">
        <v>125</v>
      </c>
      <c r="W143" s="3" t="s">
        <v>171</v>
      </c>
      <c r="X143" s="3" t="s">
        <v>491</v>
      </c>
      <c r="Y143" s="4">
        <v>45779</v>
      </c>
      <c r="Z143" s="4">
        <v>45779</v>
      </c>
      <c r="AA143" s="3">
        <v>136</v>
      </c>
      <c r="AB143" s="3">
        <v>60</v>
      </c>
      <c r="AC143" s="3">
        <v>0</v>
      </c>
      <c r="AD143" s="4">
        <v>45783</v>
      </c>
      <c r="AE143" s="10" t="str">
        <f>HYPERLINK("https://ieeg-my.sharepoint.com/:b:/g/personal/transparencia_ieeg_org_mx/ERlz6_NUabRKrwN_rFyTq-EB4jgfDoc7bft0IcgUFTps9w?e=uDG7Ue")</f>
        <v>https://ieeg-my.sharepoint.com/:b:/g/personal/transparencia_ieeg_org_mx/ERlz6_NUabRKrwN_rFyTq-EB4jgfDoc7bft0IcgUFTps9w?e=uDG7Ue</v>
      </c>
      <c r="AF143" s="3">
        <v>136</v>
      </c>
      <c r="AG143" s="10" t="s">
        <v>127</v>
      </c>
      <c r="AH143" s="3" t="s">
        <v>128</v>
      </c>
      <c r="AI143" s="4">
        <v>45839</v>
      </c>
      <c r="AJ143" s="3" t="s">
        <v>783</v>
      </c>
    </row>
    <row r="144" spans="1:36" x14ac:dyDescent="0.25">
      <c r="A144" s="3">
        <v>2025</v>
      </c>
      <c r="B144" s="4">
        <v>45748</v>
      </c>
      <c r="C144" s="4">
        <v>45838</v>
      </c>
      <c r="D144" t="s">
        <v>91</v>
      </c>
      <c r="E144" s="3" t="s">
        <v>194</v>
      </c>
      <c r="F144" s="3" t="s">
        <v>195</v>
      </c>
      <c r="G144" s="3" t="s">
        <v>195</v>
      </c>
      <c r="H144" s="3" t="s">
        <v>128</v>
      </c>
      <c r="I144" s="3" t="s">
        <v>249</v>
      </c>
      <c r="J144" s="3" t="s">
        <v>250</v>
      </c>
      <c r="K144" s="3" t="s">
        <v>176</v>
      </c>
      <c r="L144" t="s">
        <v>101</v>
      </c>
      <c r="M144" t="s">
        <v>103</v>
      </c>
      <c r="N144" s="3" t="s">
        <v>492</v>
      </c>
      <c r="O144" t="s">
        <v>105</v>
      </c>
      <c r="P144" s="3">
        <v>0</v>
      </c>
      <c r="Q144" s="3">
        <v>10</v>
      </c>
      <c r="R144" s="3" t="s">
        <v>124</v>
      </c>
      <c r="S144" s="3" t="s">
        <v>125</v>
      </c>
      <c r="T144" s="3" t="s">
        <v>125</v>
      </c>
      <c r="U144" s="3" t="s">
        <v>124</v>
      </c>
      <c r="V144" s="3" t="s">
        <v>125</v>
      </c>
      <c r="W144" s="3" t="s">
        <v>350</v>
      </c>
      <c r="X144" s="3" t="s">
        <v>492</v>
      </c>
      <c r="Y144" s="4">
        <v>45776</v>
      </c>
      <c r="Z144" s="4">
        <v>45776</v>
      </c>
      <c r="AA144" s="3">
        <v>137</v>
      </c>
      <c r="AB144" s="3">
        <v>10</v>
      </c>
      <c r="AC144" s="3">
        <v>0</v>
      </c>
      <c r="AD144" s="4">
        <v>45777</v>
      </c>
      <c r="AE144" s="3"/>
      <c r="AF144" s="3">
        <v>137</v>
      </c>
      <c r="AG144" s="10" t="s">
        <v>127</v>
      </c>
      <c r="AH144" s="3" t="s">
        <v>128</v>
      </c>
      <c r="AI144" s="4">
        <v>45839</v>
      </c>
      <c r="AJ144" s="3" t="s">
        <v>783</v>
      </c>
    </row>
    <row r="145" spans="1:36" x14ac:dyDescent="0.25">
      <c r="A145" s="3">
        <v>2025</v>
      </c>
      <c r="B145" s="4">
        <v>45748</v>
      </c>
      <c r="C145" s="4">
        <v>45838</v>
      </c>
      <c r="D145" t="s">
        <v>91</v>
      </c>
      <c r="E145" s="3" t="s">
        <v>194</v>
      </c>
      <c r="F145" s="3" t="s">
        <v>195</v>
      </c>
      <c r="G145" s="3" t="s">
        <v>195</v>
      </c>
      <c r="H145" s="3" t="s">
        <v>128</v>
      </c>
      <c r="I145" s="3" t="s">
        <v>219</v>
      </c>
      <c r="J145" s="3" t="s">
        <v>220</v>
      </c>
      <c r="K145" s="3" t="s">
        <v>144</v>
      </c>
      <c r="L145" t="s">
        <v>101</v>
      </c>
      <c r="M145" t="s">
        <v>103</v>
      </c>
      <c r="N145" s="3" t="s">
        <v>493</v>
      </c>
      <c r="O145" t="s">
        <v>105</v>
      </c>
      <c r="P145" s="3">
        <v>0</v>
      </c>
      <c r="Q145" s="3">
        <v>20</v>
      </c>
      <c r="R145" s="3" t="s">
        <v>124</v>
      </c>
      <c r="S145" s="3" t="s">
        <v>125</v>
      </c>
      <c r="T145" s="3" t="s">
        <v>125</v>
      </c>
      <c r="U145" s="3" t="s">
        <v>124</v>
      </c>
      <c r="V145" s="3" t="s">
        <v>125</v>
      </c>
      <c r="W145" s="3" t="s">
        <v>171</v>
      </c>
      <c r="X145" s="3" t="s">
        <v>493</v>
      </c>
      <c r="Y145" s="4">
        <v>45777</v>
      </c>
      <c r="Z145" s="4">
        <v>45779</v>
      </c>
      <c r="AA145" s="3">
        <v>138</v>
      </c>
      <c r="AB145" s="3">
        <v>20</v>
      </c>
      <c r="AC145" s="3">
        <v>0</v>
      </c>
      <c r="AD145" s="4">
        <v>45785</v>
      </c>
      <c r="AE145" s="3"/>
      <c r="AF145" s="3">
        <v>138</v>
      </c>
      <c r="AG145" s="10" t="s">
        <v>127</v>
      </c>
      <c r="AH145" s="3" t="s">
        <v>128</v>
      </c>
      <c r="AI145" s="4">
        <v>45839</v>
      </c>
      <c r="AJ145" s="3" t="s">
        <v>783</v>
      </c>
    </row>
    <row r="146" spans="1:36" x14ac:dyDescent="0.25">
      <c r="A146" s="3">
        <v>2025</v>
      </c>
      <c r="B146" s="4">
        <v>45748</v>
      </c>
      <c r="C146" s="4">
        <v>45838</v>
      </c>
      <c r="D146" t="s">
        <v>91</v>
      </c>
      <c r="E146" s="3" t="s">
        <v>129</v>
      </c>
      <c r="F146" s="3" t="s">
        <v>494</v>
      </c>
      <c r="G146" s="3" t="s">
        <v>495</v>
      </c>
      <c r="H146" s="3" t="s">
        <v>213</v>
      </c>
      <c r="I146" s="3" t="s">
        <v>496</v>
      </c>
      <c r="J146" s="3" t="s">
        <v>497</v>
      </c>
      <c r="K146" s="3" t="s">
        <v>498</v>
      </c>
      <c r="L146" t="s">
        <v>102</v>
      </c>
      <c r="M146" t="s">
        <v>103</v>
      </c>
      <c r="N146" s="3" t="s">
        <v>499</v>
      </c>
      <c r="O146" t="s">
        <v>105</v>
      </c>
      <c r="P146" s="3">
        <v>0</v>
      </c>
      <c r="Q146" s="3">
        <v>25</v>
      </c>
      <c r="R146" s="3" t="s">
        <v>124</v>
      </c>
      <c r="S146" s="3" t="s">
        <v>125</v>
      </c>
      <c r="T146" s="3" t="s">
        <v>125</v>
      </c>
      <c r="U146" s="3" t="s">
        <v>124</v>
      </c>
      <c r="V146" s="3" t="s">
        <v>125</v>
      </c>
      <c r="W146" s="3" t="s">
        <v>125</v>
      </c>
      <c r="X146" s="3" t="s">
        <v>499</v>
      </c>
      <c r="Y146" s="4">
        <v>45751</v>
      </c>
      <c r="Z146" s="4">
        <v>45751</v>
      </c>
      <c r="AA146" s="3">
        <v>139</v>
      </c>
      <c r="AB146" s="3">
        <v>25</v>
      </c>
      <c r="AC146" s="3">
        <v>0</v>
      </c>
      <c r="AD146" s="4">
        <v>45769</v>
      </c>
      <c r="AE146" s="3"/>
      <c r="AF146" s="3">
        <v>139</v>
      </c>
      <c r="AG146" s="10" t="s">
        <v>127</v>
      </c>
      <c r="AH146" s="3" t="s">
        <v>128</v>
      </c>
      <c r="AI146" s="4">
        <v>45839</v>
      </c>
      <c r="AJ146" s="3" t="s">
        <v>783</v>
      </c>
    </row>
    <row r="147" spans="1:36" x14ac:dyDescent="0.25">
      <c r="A147" s="3">
        <v>2025</v>
      </c>
      <c r="B147" s="4">
        <v>45748</v>
      </c>
      <c r="C147" s="4">
        <v>45838</v>
      </c>
      <c r="D147" t="s">
        <v>91</v>
      </c>
      <c r="E147" s="3" t="s">
        <v>194</v>
      </c>
      <c r="F147" s="3" t="s">
        <v>317</v>
      </c>
      <c r="G147" s="3" t="s">
        <v>317</v>
      </c>
      <c r="H147" s="3" t="s">
        <v>213</v>
      </c>
      <c r="I147" s="3" t="s">
        <v>357</v>
      </c>
      <c r="J147" s="3" t="s">
        <v>358</v>
      </c>
      <c r="K147" s="3" t="s">
        <v>359</v>
      </c>
      <c r="L147" t="s">
        <v>101</v>
      </c>
      <c r="M147" t="s">
        <v>103</v>
      </c>
      <c r="N147" s="3" t="s">
        <v>217</v>
      </c>
      <c r="O147" t="s">
        <v>105</v>
      </c>
      <c r="P147" s="3">
        <v>0</v>
      </c>
      <c r="Q147" s="3">
        <v>38</v>
      </c>
      <c r="R147" s="3" t="s">
        <v>124</v>
      </c>
      <c r="S147" s="3" t="s">
        <v>125</v>
      </c>
      <c r="T147" s="3" t="s">
        <v>125</v>
      </c>
      <c r="U147" s="3" t="s">
        <v>124</v>
      </c>
      <c r="V147" s="3" t="s">
        <v>125</v>
      </c>
      <c r="W147" s="3" t="s">
        <v>248</v>
      </c>
      <c r="X147" s="3" t="s">
        <v>217</v>
      </c>
      <c r="Y147" s="4">
        <v>45769</v>
      </c>
      <c r="Z147" s="4">
        <v>45769</v>
      </c>
      <c r="AA147" s="3">
        <v>140</v>
      </c>
      <c r="AB147" s="3">
        <v>38</v>
      </c>
      <c r="AC147" s="3">
        <v>0</v>
      </c>
      <c r="AD147" s="4">
        <v>45776</v>
      </c>
      <c r="AE147" s="3"/>
      <c r="AF147" s="3">
        <v>140</v>
      </c>
      <c r="AG147" s="10" t="s">
        <v>127</v>
      </c>
      <c r="AH147" s="3" t="s">
        <v>128</v>
      </c>
      <c r="AI147" s="4">
        <v>45839</v>
      </c>
      <c r="AJ147" s="3" t="s">
        <v>783</v>
      </c>
    </row>
    <row r="148" spans="1:36" x14ac:dyDescent="0.25">
      <c r="A148" s="3">
        <v>2025</v>
      </c>
      <c r="B148" s="4">
        <v>45748</v>
      </c>
      <c r="C148" s="4">
        <v>45838</v>
      </c>
      <c r="D148" t="s">
        <v>91</v>
      </c>
      <c r="E148" s="3" t="s">
        <v>194</v>
      </c>
      <c r="F148" s="3" t="s">
        <v>317</v>
      </c>
      <c r="G148" s="3" t="s">
        <v>317</v>
      </c>
      <c r="H148" s="3" t="s">
        <v>213</v>
      </c>
      <c r="I148" s="3" t="s">
        <v>318</v>
      </c>
      <c r="J148" s="3" t="s">
        <v>319</v>
      </c>
      <c r="K148" s="3" t="s">
        <v>320</v>
      </c>
      <c r="L148" t="s">
        <v>101</v>
      </c>
      <c r="M148" t="s">
        <v>103</v>
      </c>
      <c r="N148" s="3" t="s">
        <v>217</v>
      </c>
      <c r="O148" t="s">
        <v>105</v>
      </c>
      <c r="P148" s="3">
        <v>0</v>
      </c>
      <c r="Q148" s="3">
        <v>140</v>
      </c>
      <c r="R148" s="3" t="s">
        <v>124</v>
      </c>
      <c r="S148" s="3" t="s">
        <v>125</v>
      </c>
      <c r="T148" s="3" t="s">
        <v>125</v>
      </c>
      <c r="U148" s="3" t="s">
        <v>124</v>
      </c>
      <c r="V148" s="3" t="s">
        <v>125</v>
      </c>
      <c r="W148" s="3" t="s">
        <v>500</v>
      </c>
      <c r="X148" s="3" t="s">
        <v>217</v>
      </c>
      <c r="Y148" s="4">
        <v>45775</v>
      </c>
      <c r="Z148" s="4">
        <v>45777</v>
      </c>
      <c r="AA148" s="3">
        <v>141</v>
      </c>
      <c r="AB148" s="3">
        <v>140</v>
      </c>
      <c r="AC148" s="3">
        <v>0</v>
      </c>
      <c r="AD148" s="4">
        <v>45784</v>
      </c>
      <c r="AE148" s="3"/>
      <c r="AF148" s="3">
        <v>141</v>
      </c>
      <c r="AG148" s="10" t="s">
        <v>127</v>
      </c>
      <c r="AH148" s="3" t="s">
        <v>128</v>
      </c>
      <c r="AI148" s="4">
        <v>45839</v>
      </c>
      <c r="AJ148" s="3" t="s">
        <v>783</v>
      </c>
    </row>
    <row r="149" spans="1:36" x14ac:dyDescent="0.25">
      <c r="A149" s="3">
        <v>2025</v>
      </c>
      <c r="B149" s="4">
        <v>45748</v>
      </c>
      <c r="C149" s="4">
        <v>45838</v>
      </c>
      <c r="D149" t="s">
        <v>91</v>
      </c>
      <c r="E149" s="3" t="s">
        <v>194</v>
      </c>
      <c r="F149" s="3" t="s">
        <v>317</v>
      </c>
      <c r="G149" s="3" t="s">
        <v>317</v>
      </c>
      <c r="H149" s="3" t="s">
        <v>213</v>
      </c>
      <c r="I149" s="3" t="s">
        <v>357</v>
      </c>
      <c r="J149" s="3" t="s">
        <v>358</v>
      </c>
      <c r="K149" s="3" t="s">
        <v>359</v>
      </c>
      <c r="L149" t="s">
        <v>101</v>
      </c>
      <c r="M149" t="s">
        <v>103</v>
      </c>
      <c r="N149" s="3" t="s">
        <v>217</v>
      </c>
      <c r="O149" t="s">
        <v>105</v>
      </c>
      <c r="P149" s="3">
        <v>0</v>
      </c>
      <c r="Q149" s="3">
        <v>487</v>
      </c>
      <c r="R149" s="3" t="s">
        <v>124</v>
      </c>
      <c r="S149" s="3" t="s">
        <v>125</v>
      </c>
      <c r="T149" s="3" t="s">
        <v>125</v>
      </c>
      <c r="U149" s="3" t="s">
        <v>124</v>
      </c>
      <c r="V149" s="3" t="s">
        <v>125</v>
      </c>
      <c r="W149" s="3" t="s">
        <v>501</v>
      </c>
      <c r="X149" s="3" t="s">
        <v>217</v>
      </c>
      <c r="Y149" s="4">
        <v>45775</v>
      </c>
      <c r="Z149" s="4">
        <v>45776</v>
      </c>
      <c r="AA149" s="3">
        <v>142</v>
      </c>
      <c r="AB149" s="3">
        <v>487</v>
      </c>
      <c r="AC149" s="3">
        <v>0</v>
      </c>
      <c r="AD149" s="4">
        <v>45784</v>
      </c>
      <c r="AE149" s="3"/>
      <c r="AF149" s="3">
        <v>142</v>
      </c>
      <c r="AG149" s="10" t="s">
        <v>127</v>
      </c>
      <c r="AH149" s="3" t="s">
        <v>128</v>
      </c>
      <c r="AI149" s="4">
        <v>45839</v>
      </c>
      <c r="AJ149" s="3" t="s">
        <v>783</v>
      </c>
    </row>
    <row r="150" spans="1:36" x14ac:dyDescent="0.25">
      <c r="A150" s="3">
        <v>2025</v>
      </c>
      <c r="B150" s="4">
        <v>45748</v>
      </c>
      <c r="C150" s="4">
        <v>45838</v>
      </c>
      <c r="D150" t="s">
        <v>91</v>
      </c>
      <c r="E150" s="3" t="s">
        <v>194</v>
      </c>
      <c r="F150" s="3" t="s">
        <v>195</v>
      </c>
      <c r="G150" s="3" t="s">
        <v>195</v>
      </c>
      <c r="H150" s="3" t="s">
        <v>128</v>
      </c>
      <c r="I150" s="3" t="s">
        <v>231</v>
      </c>
      <c r="J150" s="3" t="s">
        <v>232</v>
      </c>
      <c r="K150" s="3" t="s">
        <v>233</v>
      </c>
      <c r="L150" t="s">
        <v>101</v>
      </c>
      <c r="M150" t="s">
        <v>103</v>
      </c>
      <c r="N150" s="3" t="s">
        <v>502</v>
      </c>
      <c r="O150" t="s">
        <v>105</v>
      </c>
      <c r="P150" s="3">
        <v>0</v>
      </c>
      <c r="Q150" s="3">
        <v>330</v>
      </c>
      <c r="R150" s="3" t="s">
        <v>124</v>
      </c>
      <c r="S150" s="3" t="s">
        <v>125</v>
      </c>
      <c r="T150" s="3" t="s">
        <v>125</v>
      </c>
      <c r="U150" s="3" t="s">
        <v>124</v>
      </c>
      <c r="V150" s="3" t="s">
        <v>125</v>
      </c>
      <c r="W150" s="3" t="s">
        <v>146</v>
      </c>
      <c r="X150" s="3" t="s">
        <v>502</v>
      </c>
      <c r="Y150" s="4">
        <v>45777</v>
      </c>
      <c r="Z150" s="4">
        <v>45783</v>
      </c>
      <c r="AA150" s="3">
        <v>143</v>
      </c>
      <c r="AB150" s="3">
        <v>330</v>
      </c>
      <c r="AC150" s="3">
        <v>0</v>
      </c>
      <c r="AD150" s="4">
        <v>45784</v>
      </c>
      <c r="AE150" s="10" t="str">
        <f>HYPERLINK("https://ieeg-my.sharepoint.com/:b:/g/personal/transparencia_ieeg_org_mx/EeGDmbPc7mxJrItRguxb8j4BabT75M9DB661dj98NpKOQg?e=pLaq7S")</f>
        <v>https://ieeg-my.sharepoint.com/:b:/g/personal/transparencia_ieeg_org_mx/EeGDmbPc7mxJrItRguxb8j4BabT75M9DB661dj98NpKOQg?e=pLaq7S</v>
      </c>
      <c r="AF150" s="3">
        <v>143</v>
      </c>
      <c r="AG150" s="10" t="s">
        <v>127</v>
      </c>
      <c r="AH150" s="3" t="s">
        <v>128</v>
      </c>
      <c r="AI150" s="4">
        <v>45839</v>
      </c>
      <c r="AJ150" s="3" t="s">
        <v>783</v>
      </c>
    </row>
    <row r="151" spans="1:36" x14ac:dyDescent="0.25">
      <c r="A151" s="3">
        <v>2025</v>
      </c>
      <c r="B151" s="4">
        <v>45748</v>
      </c>
      <c r="C151" s="4">
        <v>45838</v>
      </c>
      <c r="D151" t="s">
        <v>91</v>
      </c>
      <c r="E151" s="3" t="s">
        <v>194</v>
      </c>
      <c r="F151" s="3" t="s">
        <v>195</v>
      </c>
      <c r="G151" s="3" t="s">
        <v>195</v>
      </c>
      <c r="H151" s="3" t="s">
        <v>128</v>
      </c>
      <c r="I151" s="3" t="s">
        <v>249</v>
      </c>
      <c r="J151" s="3" t="s">
        <v>250</v>
      </c>
      <c r="K151" s="3" t="s">
        <v>176</v>
      </c>
      <c r="L151" t="s">
        <v>101</v>
      </c>
      <c r="M151" t="s">
        <v>103</v>
      </c>
      <c r="N151" s="3" t="s">
        <v>503</v>
      </c>
      <c r="O151" t="s">
        <v>105</v>
      </c>
      <c r="P151" s="3">
        <v>0</v>
      </c>
      <c r="Q151" s="3">
        <v>495</v>
      </c>
      <c r="R151" s="3" t="s">
        <v>124</v>
      </c>
      <c r="S151" s="3" t="s">
        <v>125</v>
      </c>
      <c r="T151" s="3" t="s">
        <v>125</v>
      </c>
      <c r="U151" s="3" t="s">
        <v>124</v>
      </c>
      <c r="V151" s="3" t="s">
        <v>125</v>
      </c>
      <c r="W151" s="3" t="s">
        <v>504</v>
      </c>
      <c r="X151" s="3" t="s">
        <v>503</v>
      </c>
      <c r="Y151" s="4">
        <v>45776</v>
      </c>
      <c r="Z151" s="4">
        <v>45784</v>
      </c>
      <c r="AA151" s="3">
        <v>144</v>
      </c>
      <c r="AB151" s="3">
        <v>495</v>
      </c>
      <c r="AC151" s="3">
        <v>0</v>
      </c>
      <c r="AD151" s="4">
        <v>45785</v>
      </c>
      <c r="AE151" s="10" t="str">
        <f>HYPERLINK("https://ieeg-my.sharepoint.com/:b:/g/personal/transparencia_ieeg_org_mx/Ef2xMqRd0R1EpkKOiQe5HMsBa9Xp6n_yTiv0JzLJbVD4Jg?e=QVYNHX")</f>
        <v>https://ieeg-my.sharepoint.com/:b:/g/personal/transparencia_ieeg_org_mx/Ef2xMqRd0R1EpkKOiQe5HMsBa9Xp6n_yTiv0JzLJbVD4Jg?e=QVYNHX</v>
      </c>
      <c r="AF151" s="3">
        <v>144</v>
      </c>
      <c r="AG151" s="10" t="s">
        <v>127</v>
      </c>
      <c r="AH151" s="3" t="s">
        <v>128</v>
      </c>
      <c r="AI151" s="4">
        <v>45839</v>
      </c>
      <c r="AJ151" s="3" t="s">
        <v>783</v>
      </c>
    </row>
    <row r="152" spans="1:36" x14ac:dyDescent="0.25">
      <c r="A152" s="3">
        <v>2025</v>
      </c>
      <c r="B152" s="4">
        <v>45748</v>
      </c>
      <c r="C152" s="4">
        <v>45838</v>
      </c>
      <c r="D152" t="s">
        <v>91</v>
      </c>
      <c r="E152" s="3" t="s">
        <v>194</v>
      </c>
      <c r="F152" s="3" t="s">
        <v>195</v>
      </c>
      <c r="G152" s="3" t="s">
        <v>195</v>
      </c>
      <c r="H152" s="3" t="s">
        <v>128</v>
      </c>
      <c r="I152" s="3" t="s">
        <v>223</v>
      </c>
      <c r="J152" s="3" t="s">
        <v>224</v>
      </c>
      <c r="K152" s="3" t="s">
        <v>159</v>
      </c>
      <c r="L152" t="s">
        <v>101</v>
      </c>
      <c r="M152" t="s">
        <v>103</v>
      </c>
      <c r="N152" s="3" t="s">
        <v>505</v>
      </c>
      <c r="O152" t="s">
        <v>105</v>
      </c>
      <c r="P152" s="3">
        <v>0</v>
      </c>
      <c r="Q152" s="3">
        <v>165</v>
      </c>
      <c r="R152" s="3" t="s">
        <v>124</v>
      </c>
      <c r="S152" s="3" t="s">
        <v>125</v>
      </c>
      <c r="T152" s="3" t="s">
        <v>125</v>
      </c>
      <c r="U152" s="3" t="s">
        <v>124</v>
      </c>
      <c r="V152" s="3" t="s">
        <v>125</v>
      </c>
      <c r="W152" s="3" t="s">
        <v>146</v>
      </c>
      <c r="X152" s="3" t="s">
        <v>505</v>
      </c>
      <c r="Y152" s="4">
        <v>45776</v>
      </c>
      <c r="Z152" s="4">
        <v>45776</v>
      </c>
      <c r="AA152" s="3">
        <v>145</v>
      </c>
      <c r="AB152" s="3">
        <v>165</v>
      </c>
      <c r="AC152" s="3">
        <v>0</v>
      </c>
      <c r="AD152" s="4">
        <v>45777</v>
      </c>
      <c r="AE152" s="10" t="str">
        <f>HYPERLINK("https://ieeg-my.sharepoint.com/:b:/g/personal/transparencia_ieeg_org_mx/EaD6BqaSDXtLn-15o_U88tMBH7H-E1IxUmaTeKmWhAn32A?e=JAncVV")</f>
        <v>https://ieeg-my.sharepoint.com/:b:/g/personal/transparencia_ieeg_org_mx/EaD6BqaSDXtLn-15o_U88tMBH7H-E1IxUmaTeKmWhAn32A?e=JAncVV</v>
      </c>
      <c r="AF152" s="3">
        <v>145</v>
      </c>
      <c r="AG152" s="10" t="s">
        <v>127</v>
      </c>
      <c r="AH152" s="3" t="s">
        <v>128</v>
      </c>
      <c r="AI152" s="4">
        <v>45839</v>
      </c>
      <c r="AJ152" s="3" t="s">
        <v>783</v>
      </c>
    </row>
    <row r="153" spans="1:36" x14ac:dyDescent="0.25">
      <c r="A153" s="3">
        <v>2025</v>
      </c>
      <c r="B153" s="4">
        <v>45748</v>
      </c>
      <c r="C153" s="4">
        <v>45838</v>
      </c>
      <c r="D153" t="s">
        <v>91</v>
      </c>
      <c r="E153" s="3" t="s">
        <v>194</v>
      </c>
      <c r="F153" s="3" t="s">
        <v>195</v>
      </c>
      <c r="G153" s="3" t="s">
        <v>195</v>
      </c>
      <c r="H153" s="3" t="s">
        <v>128</v>
      </c>
      <c r="I153" s="3" t="s">
        <v>196</v>
      </c>
      <c r="J153" s="3" t="s">
        <v>197</v>
      </c>
      <c r="K153" s="3" t="s">
        <v>159</v>
      </c>
      <c r="L153" t="s">
        <v>101</v>
      </c>
      <c r="M153" t="s">
        <v>103</v>
      </c>
      <c r="N153" s="3" t="s">
        <v>506</v>
      </c>
      <c r="O153" t="s">
        <v>105</v>
      </c>
      <c r="P153" s="3">
        <v>0</v>
      </c>
      <c r="Q153" s="3">
        <v>825</v>
      </c>
      <c r="R153" s="3" t="s">
        <v>124</v>
      </c>
      <c r="S153" s="3" t="s">
        <v>125</v>
      </c>
      <c r="T153" s="3" t="s">
        <v>125</v>
      </c>
      <c r="U153" s="3" t="s">
        <v>124</v>
      </c>
      <c r="V153" s="3" t="s">
        <v>125</v>
      </c>
      <c r="W153" s="3" t="s">
        <v>504</v>
      </c>
      <c r="X153" s="3" t="s">
        <v>506</v>
      </c>
      <c r="Y153" s="4">
        <v>45775</v>
      </c>
      <c r="Z153" s="4">
        <v>45786</v>
      </c>
      <c r="AA153" s="3">
        <v>146</v>
      </c>
      <c r="AB153" s="3">
        <v>825</v>
      </c>
      <c r="AC153" s="3">
        <v>0</v>
      </c>
      <c r="AD153" s="4">
        <v>45789</v>
      </c>
      <c r="AE153" s="10" t="str">
        <f>HYPERLINK("https://ieeg-my.sharepoint.com/:b:/g/personal/transparencia_ieeg_org_mx/EXLZ5SR0EbtNjmir06jnLN0BCUEU3jUK9R1_hs0qMn5X8Q?e=Bj5uHz")</f>
        <v>https://ieeg-my.sharepoint.com/:b:/g/personal/transparencia_ieeg_org_mx/EXLZ5SR0EbtNjmir06jnLN0BCUEU3jUK9R1_hs0qMn5X8Q?e=Bj5uHz</v>
      </c>
      <c r="AF153" s="3">
        <v>146</v>
      </c>
      <c r="AG153" s="10" t="s">
        <v>127</v>
      </c>
      <c r="AH153" s="3" t="s">
        <v>128</v>
      </c>
      <c r="AI153" s="4">
        <v>45839</v>
      </c>
      <c r="AJ153" s="3" t="s">
        <v>783</v>
      </c>
    </row>
    <row r="154" spans="1:36" x14ac:dyDescent="0.25">
      <c r="A154" s="3">
        <v>2025</v>
      </c>
      <c r="B154" s="4">
        <v>45748</v>
      </c>
      <c r="C154" s="4">
        <v>45838</v>
      </c>
      <c r="D154" t="s">
        <v>91</v>
      </c>
      <c r="E154" s="3" t="s">
        <v>194</v>
      </c>
      <c r="F154" s="3" t="s">
        <v>227</v>
      </c>
      <c r="G154" s="3" t="s">
        <v>227</v>
      </c>
      <c r="H154" s="3" t="s">
        <v>128</v>
      </c>
      <c r="I154" s="3" t="s">
        <v>507</v>
      </c>
      <c r="J154" s="3" t="s">
        <v>293</v>
      </c>
      <c r="K154" s="3" t="s">
        <v>293</v>
      </c>
      <c r="L154" t="s">
        <v>102</v>
      </c>
      <c r="M154" t="s">
        <v>103</v>
      </c>
      <c r="N154" s="3" t="s">
        <v>230</v>
      </c>
      <c r="O154" t="s">
        <v>105</v>
      </c>
      <c r="P154" s="3">
        <v>1</v>
      </c>
      <c r="Q154" s="3">
        <v>330</v>
      </c>
      <c r="R154" s="3" t="s">
        <v>124</v>
      </c>
      <c r="S154" s="3" t="s">
        <v>125</v>
      </c>
      <c r="T154" s="3" t="s">
        <v>125</v>
      </c>
      <c r="U154" s="3" t="s">
        <v>124</v>
      </c>
      <c r="V154" s="3" t="s">
        <v>125</v>
      </c>
      <c r="W154" s="3" t="s">
        <v>146</v>
      </c>
      <c r="X154" s="3" t="s">
        <v>230</v>
      </c>
      <c r="Y154" s="4">
        <v>45786</v>
      </c>
      <c r="Z154" s="4">
        <v>45786</v>
      </c>
      <c r="AA154" s="3">
        <v>147</v>
      </c>
      <c r="AB154" s="3">
        <v>330</v>
      </c>
      <c r="AC154" s="3">
        <v>0</v>
      </c>
      <c r="AD154" s="4">
        <v>45789</v>
      </c>
      <c r="AE154" s="10" t="str">
        <f>HYPERLINK("https://ieeg-my.sharepoint.com/:b:/g/personal/transparencia_ieeg_org_mx/EYWrDYqkS4VGoAGuQujImrIBM0ArEBcA55qAFqFKpfNCxg?e=ueMjgs")</f>
        <v>https://ieeg-my.sharepoint.com/:b:/g/personal/transparencia_ieeg_org_mx/EYWrDYqkS4VGoAGuQujImrIBM0ArEBcA55qAFqFKpfNCxg?e=ueMjgs</v>
      </c>
      <c r="AF154" s="3">
        <v>147</v>
      </c>
      <c r="AG154" s="10" t="s">
        <v>127</v>
      </c>
      <c r="AH154" s="3" t="s">
        <v>128</v>
      </c>
      <c r="AI154" s="4">
        <v>45839</v>
      </c>
      <c r="AJ154" s="3" t="s">
        <v>783</v>
      </c>
    </row>
    <row r="155" spans="1:36" x14ac:dyDescent="0.25">
      <c r="A155" s="3">
        <v>2025</v>
      </c>
      <c r="B155" s="4">
        <v>45748</v>
      </c>
      <c r="C155" s="4">
        <v>45838</v>
      </c>
      <c r="D155" t="s">
        <v>91</v>
      </c>
      <c r="E155" s="3" t="s">
        <v>194</v>
      </c>
      <c r="F155" s="3" t="s">
        <v>195</v>
      </c>
      <c r="G155" s="3" t="s">
        <v>195</v>
      </c>
      <c r="H155" s="3" t="s">
        <v>128</v>
      </c>
      <c r="I155" s="3" t="s">
        <v>219</v>
      </c>
      <c r="J155" s="3" t="s">
        <v>220</v>
      </c>
      <c r="K155" s="3" t="s">
        <v>144</v>
      </c>
      <c r="L155" t="s">
        <v>101</v>
      </c>
      <c r="M155" t="s">
        <v>103</v>
      </c>
      <c r="N155" s="3" t="s">
        <v>508</v>
      </c>
      <c r="O155" t="s">
        <v>105</v>
      </c>
      <c r="P155" s="3">
        <v>0</v>
      </c>
      <c r="Q155" s="3">
        <v>495</v>
      </c>
      <c r="R155" s="3" t="s">
        <v>124</v>
      </c>
      <c r="S155" s="3" t="s">
        <v>125</v>
      </c>
      <c r="T155" s="3" t="s">
        <v>125</v>
      </c>
      <c r="U155" s="3" t="s">
        <v>124</v>
      </c>
      <c r="V155" s="3" t="s">
        <v>125</v>
      </c>
      <c r="W155" s="3" t="s">
        <v>509</v>
      </c>
      <c r="X155" s="3" t="s">
        <v>508</v>
      </c>
      <c r="Y155" s="4">
        <v>45784</v>
      </c>
      <c r="Z155" s="4">
        <v>45786</v>
      </c>
      <c r="AA155" s="3">
        <v>148</v>
      </c>
      <c r="AB155" s="3">
        <v>495</v>
      </c>
      <c r="AC155" s="3">
        <v>0</v>
      </c>
      <c r="AD155" s="4">
        <v>45789</v>
      </c>
      <c r="AE155" s="10" t="str">
        <f>HYPERLINK("https://ieeg-my.sharepoint.com/:b:/g/personal/transparencia_ieeg_org_mx/EVZhj_qldgBAkT-ysZKHH7UBd7n0wGnkWaA1B1NRwKBnIg?e=73Q1Jt")</f>
        <v>https://ieeg-my.sharepoint.com/:b:/g/personal/transparencia_ieeg_org_mx/EVZhj_qldgBAkT-ysZKHH7UBd7n0wGnkWaA1B1NRwKBnIg?e=73Q1Jt</v>
      </c>
      <c r="AF155" s="3">
        <v>148</v>
      </c>
      <c r="AG155" s="10" t="s">
        <v>127</v>
      </c>
      <c r="AH155" s="3" t="s">
        <v>128</v>
      </c>
      <c r="AI155" s="4">
        <v>45839</v>
      </c>
      <c r="AJ155" s="3" t="s">
        <v>783</v>
      </c>
    </row>
    <row r="156" spans="1:36" x14ac:dyDescent="0.25">
      <c r="A156" s="3">
        <v>2025</v>
      </c>
      <c r="B156" s="4">
        <v>45748</v>
      </c>
      <c r="C156" s="4">
        <v>45838</v>
      </c>
      <c r="D156" t="s">
        <v>91</v>
      </c>
      <c r="E156" s="3" t="s">
        <v>194</v>
      </c>
      <c r="F156" s="3" t="s">
        <v>195</v>
      </c>
      <c r="G156" s="3" t="s">
        <v>195</v>
      </c>
      <c r="H156" s="3" t="s">
        <v>128</v>
      </c>
      <c r="I156" s="3" t="s">
        <v>223</v>
      </c>
      <c r="J156" s="3" t="s">
        <v>224</v>
      </c>
      <c r="K156" s="3" t="s">
        <v>159</v>
      </c>
      <c r="L156" t="s">
        <v>101</v>
      </c>
      <c r="M156" t="s">
        <v>103</v>
      </c>
      <c r="N156" s="3" t="s">
        <v>463</v>
      </c>
      <c r="O156" t="s">
        <v>105</v>
      </c>
      <c r="P156" s="3">
        <v>0</v>
      </c>
      <c r="Q156" s="3">
        <v>495</v>
      </c>
      <c r="R156" s="3" t="s">
        <v>124</v>
      </c>
      <c r="S156" s="3" t="s">
        <v>125</v>
      </c>
      <c r="T156" s="3" t="s">
        <v>125</v>
      </c>
      <c r="U156" s="3" t="s">
        <v>124</v>
      </c>
      <c r="V156" s="3" t="s">
        <v>125</v>
      </c>
      <c r="W156" s="3" t="s">
        <v>510</v>
      </c>
      <c r="X156" s="3" t="s">
        <v>463</v>
      </c>
      <c r="Y156" s="4">
        <v>45783</v>
      </c>
      <c r="Z156" s="4">
        <v>45786</v>
      </c>
      <c r="AA156" s="3">
        <v>149</v>
      </c>
      <c r="AB156" s="3">
        <v>495</v>
      </c>
      <c r="AC156" s="3">
        <v>0</v>
      </c>
      <c r="AD156" s="4">
        <v>45789</v>
      </c>
      <c r="AE156" s="10" t="str">
        <f>HYPERLINK("https://ieeg-my.sharepoint.com/:b:/g/personal/transparencia_ieeg_org_mx/EaebleQc51hOi1lh9VGoEKkBsn5D8Fg8L7KjwgUxtWJ20Q?e=Y3nGI9")</f>
        <v>https://ieeg-my.sharepoint.com/:b:/g/personal/transparencia_ieeg_org_mx/EaebleQc51hOi1lh9VGoEKkBsn5D8Fg8L7KjwgUxtWJ20Q?e=Y3nGI9</v>
      </c>
      <c r="AF156" s="3">
        <v>149</v>
      </c>
      <c r="AG156" s="10" t="s">
        <v>127</v>
      </c>
      <c r="AH156" s="3" t="s">
        <v>128</v>
      </c>
      <c r="AI156" s="4">
        <v>45839</v>
      </c>
      <c r="AJ156" s="3" t="s">
        <v>783</v>
      </c>
    </row>
    <row r="157" spans="1:36" x14ac:dyDescent="0.25">
      <c r="A157" s="3">
        <v>2025</v>
      </c>
      <c r="B157" s="4">
        <v>45748</v>
      </c>
      <c r="C157" s="4">
        <v>45838</v>
      </c>
      <c r="D157" t="s">
        <v>91</v>
      </c>
      <c r="E157" s="3" t="s">
        <v>194</v>
      </c>
      <c r="F157" s="3" t="s">
        <v>317</v>
      </c>
      <c r="G157" s="3" t="s">
        <v>317</v>
      </c>
      <c r="H157" s="3" t="s">
        <v>213</v>
      </c>
      <c r="I157" s="3" t="s">
        <v>357</v>
      </c>
      <c r="J157" s="3" t="s">
        <v>358</v>
      </c>
      <c r="K157" s="3" t="s">
        <v>359</v>
      </c>
      <c r="L157" t="s">
        <v>101</v>
      </c>
      <c r="M157" t="s">
        <v>103</v>
      </c>
      <c r="N157" s="3" t="s">
        <v>217</v>
      </c>
      <c r="O157" t="s">
        <v>105</v>
      </c>
      <c r="P157" s="3">
        <v>0</v>
      </c>
      <c r="Q157" s="3">
        <v>495</v>
      </c>
      <c r="R157" s="3" t="s">
        <v>124</v>
      </c>
      <c r="S157" s="3" t="s">
        <v>125</v>
      </c>
      <c r="T157" s="3" t="s">
        <v>125</v>
      </c>
      <c r="U157" s="3" t="s">
        <v>124</v>
      </c>
      <c r="V157" s="3" t="s">
        <v>125</v>
      </c>
      <c r="W157" s="3" t="s">
        <v>248</v>
      </c>
      <c r="X157" s="3" t="s">
        <v>217</v>
      </c>
      <c r="Y157" s="4">
        <v>45769</v>
      </c>
      <c r="Z157" s="4">
        <v>45771</v>
      </c>
      <c r="AA157" s="3">
        <v>150</v>
      </c>
      <c r="AB157" s="3">
        <v>495</v>
      </c>
      <c r="AC157" s="3">
        <v>0</v>
      </c>
      <c r="AD157" s="4">
        <v>45776</v>
      </c>
      <c r="AE157" s="10" t="str">
        <f>HYPERLINK("https://ieeg-my.sharepoint.com/:b:/g/personal/transparencia_ieeg_org_mx/EepVQijZ1IREur_zZyMgGvUBjo4KSDpVLi5O9sl3kHRcCQ?e=nW5Ms7")</f>
        <v>https://ieeg-my.sharepoint.com/:b:/g/personal/transparencia_ieeg_org_mx/EepVQijZ1IREur_zZyMgGvUBjo4KSDpVLi5O9sl3kHRcCQ?e=nW5Ms7</v>
      </c>
      <c r="AF157" s="3">
        <v>150</v>
      </c>
      <c r="AG157" s="10" t="s">
        <v>127</v>
      </c>
      <c r="AH157" s="3" t="s">
        <v>128</v>
      </c>
      <c r="AI157" s="4">
        <v>45839</v>
      </c>
      <c r="AJ157" s="3" t="s">
        <v>783</v>
      </c>
    </row>
    <row r="158" spans="1:36" x14ac:dyDescent="0.25">
      <c r="A158" s="3">
        <v>2025</v>
      </c>
      <c r="B158" s="4">
        <v>45748</v>
      </c>
      <c r="C158" s="4">
        <v>45838</v>
      </c>
      <c r="D158" t="s">
        <v>91</v>
      </c>
      <c r="E158" s="3" t="s">
        <v>194</v>
      </c>
      <c r="F158" s="3" t="s">
        <v>317</v>
      </c>
      <c r="G158" s="3" t="s">
        <v>317</v>
      </c>
      <c r="H158" s="3" t="s">
        <v>213</v>
      </c>
      <c r="I158" s="3" t="s">
        <v>318</v>
      </c>
      <c r="J158" s="3" t="s">
        <v>319</v>
      </c>
      <c r="K158" s="3" t="s">
        <v>320</v>
      </c>
      <c r="L158" t="s">
        <v>101</v>
      </c>
      <c r="M158" t="s">
        <v>103</v>
      </c>
      <c r="N158" s="3" t="s">
        <v>217</v>
      </c>
      <c r="O158" t="s">
        <v>105</v>
      </c>
      <c r="P158" s="3">
        <v>0</v>
      </c>
      <c r="Q158" s="3">
        <v>495</v>
      </c>
      <c r="R158" s="3" t="s">
        <v>124</v>
      </c>
      <c r="S158" s="3" t="s">
        <v>125</v>
      </c>
      <c r="T158" s="3" t="s">
        <v>125</v>
      </c>
      <c r="U158" s="3" t="s">
        <v>124</v>
      </c>
      <c r="V158" s="3" t="s">
        <v>125</v>
      </c>
      <c r="W158" s="3" t="s">
        <v>500</v>
      </c>
      <c r="X158" s="3" t="s">
        <v>217</v>
      </c>
      <c r="Y158" s="4">
        <v>45775</v>
      </c>
      <c r="Z158" s="4">
        <v>45777</v>
      </c>
      <c r="AA158" s="3">
        <v>151</v>
      </c>
      <c r="AB158" s="3">
        <v>495</v>
      </c>
      <c r="AC158" s="3">
        <v>0</v>
      </c>
      <c r="AD158" s="4">
        <v>45784</v>
      </c>
      <c r="AE158" s="10" t="str">
        <f>HYPERLINK("https://ieeg-my.sharepoint.com/:b:/g/personal/transparencia_ieeg_org_mx/Ece3wuMKPMNFtwucelhmcJUBuVccRu31ijEgI7tBvf6PPA?e=NcsSr0")</f>
        <v>https://ieeg-my.sharepoint.com/:b:/g/personal/transparencia_ieeg_org_mx/Ece3wuMKPMNFtwucelhmcJUBuVccRu31ijEgI7tBvf6PPA?e=NcsSr0</v>
      </c>
      <c r="AF158" s="3">
        <v>151</v>
      </c>
      <c r="AG158" s="10" t="s">
        <v>127</v>
      </c>
      <c r="AH158" s="3" t="s">
        <v>128</v>
      </c>
      <c r="AI158" s="4">
        <v>45839</v>
      </c>
      <c r="AJ158" s="3" t="s">
        <v>783</v>
      </c>
    </row>
    <row r="159" spans="1:36" x14ac:dyDescent="0.25">
      <c r="A159" s="3">
        <v>2025</v>
      </c>
      <c r="B159" s="4">
        <v>45748</v>
      </c>
      <c r="C159" s="4">
        <v>45838</v>
      </c>
      <c r="D159" t="s">
        <v>91</v>
      </c>
      <c r="E159" s="3" t="s">
        <v>194</v>
      </c>
      <c r="F159" s="3" t="s">
        <v>317</v>
      </c>
      <c r="G159" s="3" t="s">
        <v>317</v>
      </c>
      <c r="H159" s="3" t="s">
        <v>213</v>
      </c>
      <c r="I159" s="3" t="s">
        <v>357</v>
      </c>
      <c r="J159" s="3" t="s">
        <v>358</v>
      </c>
      <c r="K159" s="3" t="s">
        <v>359</v>
      </c>
      <c r="L159" t="s">
        <v>101</v>
      </c>
      <c r="M159" t="s">
        <v>103</v>
      </c>
      <c r="N159" s="3" t="s">
        <v>217</v>
      </c>
      <c r="O159" t="s">
        <v>105</v>
      </c>
      <c r="P159" s="3">
        <v>0</v>
      </c>
      <c r="Q159" s="3">
        <v>330</v>
      </c>
      <c r="R159" s="3" t="s">
        <v>124</v>
      </c>
      <c r="S159" s="3" t="s">
        <v>125</v>
      </c>
      <c r="T159" s="3" t="s">
        <v>125</v>
      </c>
      <c r="U159" s="3" t="s">
        <v>124</v>
      </c>
      <c r="V159" s="3" t="s">
        <v>125</v>
      </c>
      <c r="W159" s="3" t="s">
        <v>501</v>
      </c>
      <c r="X159" s="3" t="s">
        <v>217</v>
      </c>
      <c r="Y159" s="4">
        <v>45775</v>
      </c>
      <c r="Z159" s="4">
        <v>45776</v>
      </c>
      <c r="AA159" s="3">
        <v>152</v>
      </c>
      <c r="AB159" s="3">
        <v>330</v>
      </c>
      <c r="AC159" s="3">
        <v>0</v>
      </c>
      <c r="AD159" s="4">
        <v>45784</v>
      </c>
      <c r="AE159" s="10" t="str">
        <f>HYPERLINK("https://ieeg-my.sharepoint.com/:b:/g/personal/transparencia_ieeg_org_mx/EQrZ70RcCj1CrtFCUwNuRKcB5ca6Wg_CW3QqhDQDhjMsFg?e=b50i84")</f>
        <v>https://ieeg-my.sharepoint.com/:b:/g/personal/transparencia_ieeg_org_mx/EQrZ70RcCj1CrtFCUwNuRKcB5ca6Wg_CW3QqhDQDhjMsFg?e=b50i84</v>
      </c>
      <c r="AF159" s="3">
        <v>152</v>
      </c>
      <c r="AG159" s="10" t="s">
        <v>127</v>
      </c>
      <c r="AH159" s="3" t="s">
        <v>128</v>
      </c>
      <c r="AI159" s="4">
        <v>45839</v>
      </c>
      <c r="AJ159" s="3" t="s">
        <v>783</v>
      </c>
    </row>
    <row r="160" spans="1:36" x14ac:dyDescent="0.25">
      <c r="A160" s="3">
        <v>2025</v>
      </c>
      <c r="B160" s="4">
        <v>45748</v>
      </c>
      <c r="C160" s="4">
        <v>45838</v>
      </c>
      <c r="D160" t="s">
        <v>91</v>
      </c>
      <c r="E160" s="3" t="s">
        <v>194</v>
      </c>
      <c r="F160" s="3" t="s">
        <v>212</v>
      </c>
      <c r="G160" s="3" t="s">
        <v>212</v>
      </c>
      <c r="H160" s="3" t="s">
        <v>213</v>
      </c>
      <c r="I160" s="3" t="s">
        <v>382</v>
      </c>
      <c r="J160" s="3" t="s">
        <v>383</v>
      </c>
      <c r="K160" s="3" t="s">
        <v>267</v>
      </c>
      <c r="L160" t="s">
        <v>102</v>
      </c>
      <c r="M160" t="s">
        <v>103</v>
      </c>
      <c r="N160" s="3" t="s">
        <v>217</v>
      </c>
      <c r="O160" t="s">
        <v>105</v>
      </c>
      <c r="P160" s="3">
        <v>0</v>
      </c>
      <c r="Q160" s="3">
        <v>330</v>
      </c>
      <c r="R160" s="3" t="s">
        <v>124</v>
      </c>
      <c r="S160" s="3" t="s">
        <v>125</v>
      </c>
      <c r="T160" s="3" t="s">
        <v>125</v>
      </c>
      <c r="U160" s="3" t="s">
        <v>124</v>
      </c>
      <c r="V160" s="3" t="s">
        <v>125</v>
      </c>
      <c r="W160" s="3" t="s">
        <v>511</v>
      </c>
      <c r="X160" s="3" t="s">
        <v>217</v>
      </c>
      <c r="Y160" s="4">
        <v>45770</v>
      </c>
      <c r="Z160" s="4">
        <v>45771</v>
      </c>
      <c r="AA160" s="3">
        <v>153</v>
      </c>
      <c r="AB160" s="3">
        <v>330</v>
      </c>
      <c r="AC160" s="3">
        <v>0</v>
      </c>
      <c r="AD160" s="4">
        <v>45784</v>
      </c>
      <c r="AE160" s="10" t="str">
        <f>HYPERLINK("https://ieeg-my.sharepoint.com/:b:/g/personal/transparencia_ieeg_org_mx/EY864cvrsZVGrF4lMlTCpI4B9B50m0Tluz3PJuRfdFsEHQ?e=ytAw0Z")</f>
        <v>https://ieeg-my.sharepoint.com/:b:/g/personal/transparencia_ieeg_org_mx/EY864cvrsZVGrF4lMlTCpI4B9B50m0Tluz3PJuRfdFsEHQ?e=ytAw0Z</v>
      </c>
      <c r="AF160" s="3">
        <v>153</v>
      </c>
      <c r="AG160" s="10" t="s">
        <v>127</v>
      </c>
      <c r="AH160" s="3" t="s">
        <v>128</v>
      </c>
      <c r="AI160" s="4">
        <v>45839</v>
      </c>
      <c r="AJ160" s="3" t="s">
        <v>783</v>
      </c>
    </row>
    <row r="161" spans="1:36" x14ac:dyDescent="0.25">
      <c r="A161" s="3">
        <v>2025</v>
      </c>
      <c r="B161" s="4">
        <v>45748</v>
      </c>
      <c r="C161" s="4">
        <v>45838</v>
      </c>
      <c r="D161" t="s">
        <v>91</v>
      </c>
      <c r="E161" s="3" t="s">
        <v>194</v>
      </c>
      <c r="F161" s="3" t="s">
        <v>512</v>
      </c>
      <c r="G161" s="3" t="s">
        <v>513</v>
      </c>
      <c r="H161" s="3" t="s">
        <v>454</v>
      </c>
      <c r="I161" s="3" t="s">
        <v>514</v>
      </c>
      <c r="J161" s="3" t="s">
        <v>134</v>
      </c>
      <c r="K161" s="3" t="s">
        <v>151</v>
      </c>
      <c r="L161" t="s">
        <v>101</v>
      </c>
      <c r="M161" t="s">
        <v>103</v>
      </c>
      <c r="N161" s="3" t="s">
        <v>515</v>
      </c>
      <c r="O161" t="s">
        <v>105</v>
      </c>
      <c r="P161" s="3">
        <v>0</v>
      </c>
      <c r="Q161" s="3">
        <v>330</v>
      </c>
      <c r="R161" s="3" t="s">
        <v>124</v>
      </c>
      <c r="S161" s="3" t="s">
        <v>125</v>
      </c>
      <c r="T161" s="3" t="s">
        <v>125</v>
      </c>
      <c r="U161" s="3" t="s">
        <v>124</v>
      </c>
      <c r="V161" s="3" t="s">
        <v>125</v>
      </c>
      <c r="W161" s="3" t="s">
        <v>516</v>
      </c>
      <c r="X161" s="3" t="s">
        <v>515</v>
      </c>
      <c r="Y161" s="4">
        <v>45757</v>
      </c>
      <c r="Z161" s="4">
        <v>45779</v>
      </c>
      <c r="AA161" s="3">
        <v>154</v>
      </c>
      <c r="AB161" s="3">
        <v>330</v>
      </c>
      <c r="AC161" s="3">
        <v>0</v>
      </c>
      <c r="AD161" s="4">
        <v>45784</v>
      </c>
      <c r="AE161" s="10" t="str">
        <f>HYPERLINK("https://ieeg-my.sharepoint.com/:b:/g/personal/transparencia_ieeg_org_mx/EacSKX57PkNCtHjR_waK7doBL08NtXb4qmSnRBjiaBVD7w?e=YyFrY4")</f>
        <v>https://ieeg-my.sharepoint.com/:b:/g/personal/transparencia_ieeg_org_mx/EacSKX57PkNCtHjR_waK7doBL08NtXb4qmSnRBjiaBVD7w?e=YyFrY4</v>
      </c>
      <c r="AF161" s="3">
        <v>154</v>
      </c>
      <c r="AG161" s="10" t="s">
        <v>127</v>
      </c>
      <c r="AH161" s="3" t="s">
        <v>128</v>
      </c>
      <c r="AI161" s="4">
        <v>45839</v>
      </c>
      <c r="AJ161" s="3" t="s">
        <v>783</v>
      </c>
    </row>
    <row r="162" spans="1:36" x14ac:dyDescent="0.25">
      <c r="A162" s="3">
        <v>2025</v>
      </c>
      <c r="B162" s="4">
        <v>45748</v>
      </c>
      <c r="C162" s="4">
        <v>45838</v>
      </c>
      <c r="D162" t="s">
        <v>91</v>
      </c>
      <c r="E162" s="3" t="s">
        <v>116</v>
      </c>
      <c r="F162" s="3" t="s">
        <v>410</v>
      </c>
      <c r="G162" s="3" t="s">
        <v>275</v>
      </c>
      <c r="H162" s="3" t="s">
        <v>141</v>
      </c>
      <c r="I162" s="3" t="s">
        <v>416</v>
      </c>
      <c r="J162" s="3" t="s">
        <v>417</v>
      </c>
      <c r="K162" s="3" t="s">
        <v>359</v>
      </c>
      <c r="L162" t="s">
        <v>102</v>
      </c>
      <c r="M162" t="s">
        <v>103</v>
      </c>
      <c r="N162" s="3" t="s">
        <v>468</v>
      </c>
      <c r="O162" t="s">
        <v>105</v>
      </c>
      <c r="P162" s="3">
        <v>2</v>
      </c>
      <c r="Q162" s="3">
        <v>900</v>
      </c>
      <c r="R162" s="3" t="s">
        <v>124</v>
      </c>
      <c r="S162" s="3" t="s">
        <v>125</v>
      </c>
      <c r="T162" s="3" t="s">
        <v>125</v>
      </c>
      <c r="U162" s="3" t="s">
        <v>124</v>
      </c>
      <c r="V162" s="3" t="s">
        <v>125</v>
      </c>
      <c r="W162" s="3" t="s">
        <v>171</v>
      </c>
      <c r="X162" s="3" t="s">
        <v>468</v>
      </c>
      <c r="Y162" s="4">
        <v>45776</v>
      </c>
      <c r="Z162" s="4">
        <v>45776</v>
      </c>
      <c r="AA162" s="3">
        <v>155</v>
      </c>
      <c r="AB162" s="3">
        <v>900</v>
      </c>
      <c r="AC162" s="3">
        <v>0</v>
      </c>
      <c r="AD162" s="4">
        <v>45790</v>
      </c>
      <c r="AE162" s="10" t="str">
        <f>HYPERLINK("https://ieeg-my.sharepoint.com/:b:/g/personal/transparencia_ieeg_org_mx/ETeHMhfcW2BJkY4u6cT55rUBV5V_xTaYFcw3PB448tScOw?e=f3QqFk")</f>
        <v>https://ieeg-my.sharepoint.com/:b:/g/personal/transparencia_ieeg_org_mx/ETeHMhfcW2BJkY4u6cT55rUBV5V_xTaYFcw3PB448tScOw?e=f3QqFk</v>
      </c>
      <c r="AF162" s="3">
        <v>155</v>
      </c>
      <c r="AG162" s="10" t="s">
        <v>127</v>
      </c>
      <c r="AH162" s="3" t="s">
        <v>128</v>
      </c>
      <c r="AI162" s="4">
        <v>45839</v>
      </c>
      <c r="AJ162" s="3" t="s">
        <v>783</v>
      </c>
    </row>
    <row r="163" spans="1:36" x14ac:dyDescent="0.25">
      <c r="A163" s="3">
        <v>2025</v>
      </c>
      <c r="B163" s="4">
        <v>45748</v>
      </c>
      <c r="C163" s="4">
        <v>45838</v>
      </c>
      <c r="D163" t="s">
        <v>91</v>
      </c>
      <c r="E163" s="3" t="s">
        <v>116</v>
      </c>
      <c r="F163" s="3" t="s">
        <v>117</v>
      </c>
      <c r="G163" s="3" t="s">
        <v>118</v>
      </c>
      <c r="H163" s="3" t="s">
        <v>119</v>
      </c>
      <c r="I163" s="3" t="s">
        <v>120</v>
      </c>
      <c r="J163" s="3" t="s">
        <v>121</v>
      </c>
      <c r="K163" s="3" t="s">
        <v>122</v>
      </c>
      <c r="L163" t="s">
        <v>102</v>
      </c>
      <c r="M163" t="s">
        <v>103</v>
      </c>
      <c r="N163" s="3" t="s">
        <v>517</v>
      </c>
      <c r="O163" t="s">
        <v>105</v>
      </c>
      <c r="P163" s="3">
        <v>1</v>
      </c>
      <c r="Q163" s="3">
        <v>642</v>
      </c>
      <c r="R163" s="3" t="s">
        <v>124</v>
      </c>
      <c r="S163" s="3" t="s">
        <v>125</v>
      </c>
      <c r="T163" s="3" t="s">
        <v>126</v>
      </c>
      <c r="U163" s="3" t="s">
        <v>124</v>
      </c>
      <c r="V163" s="3" t="s">
        <v>125</v>
      </c>
      <c r="W163" s="3" t="s">
        <v>125</v>
      </c>
      <c r="X163" s="3" t="s">
        <v>517</v>
      </c>
      <c r="Y163" s="4">
        <v>45776</v>
      </c>
      <c r="Z163" s="4">
        <v>45776</v>
      </c>
      <c r="AA163" s="3">
        <v>156</v>
      </c>
      <c r="AB163" s="3">
        <v>642</v>
      </c>
      <c r="AC163" s="3">
        <v>0</v>
      </c>
      <c r="AD163" s="4">
        <v>45791</v>
      </c>
      <c r="AE163" s="10" t="str">
        <f>HYPERLINK("https://ieeg-my.sharepoint.com/:b:/g/personal/transparencia_ieeg_org_mx/EcTi9nwYiqRMl9gWIYYYYigBxtLrBGyt13O5AOGsKkqS_w?e=fTgYfB")</f>
        <v>https://ieeg-my.sharepoint.com/:b:/g/personal/transparencia_ieeg_org_mx/EcTi9nwYiqRMl9gWIYYYYigBxtLrBGyt13O5AOGsKkqS_w?e=fTgYfB</v>
      </c>
      <c r="AF163" s="3">
        <v>156</v>
      </c>
      <c r="AG163" s="10" t="s">
        <v>127</v>
      </c>
      <c r="AH163" s="3" t="s">
        <v>128</v>
      </c>
      <c r="AI163" s="4">
        <v>45839</v>
      </c>
      <c r="AJ163" s="3" t="s">
        <v>783</v>
      </c>
    </row>
    <row r="164" spans="1:36" x14ac:dyDescent="0.25">
      <c r="A164" s="3">
        <v>2025</v>
      </c>
      <c r="B164" s="4">
        <v>45748</v>
      </c>
      <c r="C164" s="4">
        <v>45838</v>
      </c>
      <c r="D164" t="s">
        <v>91</v>
      </c>
      <c r="E164" s="3" t="s">
        <v>116</v>
      </c>
      <c r="F164" s="3" t="s">
        <v>117</v>
      </c>
      <c r="G164" s="3" t="s">
        <v>118</v>
      </c>
      <c r="H164" s="3" t="s">
        <v>119</v>
      </c>
      <c r="I164" s="3" t="s">
        <v>120</v>
      </c>
      <c r="J164" s="3" t="s">
        <v>121</v>
      </c>
      <c r="K164" s="3" t="s">
        <v>122</v>
      </c>
      <c r="L164" t="s">
        <v>102</v>
      </c>
      <c r="M164" t="s">
        <v>103</v>
      </c>
      <c r="N164" s="3" t="s">
        <v>518</v>
      </c>
      <c r="O164" t="s">
        <v>105</v>
      </c>
      <c r="P164" s="3">
        <v>1</v>
      </c>
      <c r="Q164" s="3">
        <v>824</v>
      </c>
      <c r="R164" s="3" t="s">
        <v>124</v>
      </c>
      <c r="S164" s="3" t="s">
        <v>125</v>
      </c>
      <c r="T164" s="3" t="s">
        <v>126</v>
      </c>
      <c r="U164" s="3" t="s">
        <v>124</v>
      </c>
      <c r="V164" s="3" t="s">
        <v>125</v>
      </c>
      <c r="W164" s="3" t="s">
        <v>379</v>
      </c>
      <c r="X164" s="3" t="s">
        <v>518</v>
      </c>
      <c r="Y164" s="4">
        <v>45769</v>
      </c>
      <c r="Z164" s="4">
        <v>45784</v>
      </c>
      <c r="AA164" s="3">
        <v>157</v>
      </c>
      <c r="AB164" s="3">
        <v>824</v>
      </c>
      <c r="AC164" s="3">
        <v>0</v>
      </c>
      <c r="AD164" s="4">
        <v>45791</v>
      </c>
      <c r="AE164" s="3"/>
      <c r="AF164" s="3">
        <v>157</v>
      </c>
      <c r="AG164" s="10" t="s">
        <v>127</v>
      </c>
      <c r="AH164" s="3" t="s">
        <v>128</v>
      </c>
      <c r="AI164" s="4">
        <v>45839</v>
      </c>
      <c r="AJ164" s="3" t="s">
        <v>783</v>
      </c>
    </row>
    <row r="165" spans="1:36" x14ac:dyDescent="0.25">
      <c r="A165" s="3">
        <v>2025</v>
      </c>
      <c r="B165" s="4">
        <v>45748</v>
      </c>
      <c r="C165" s="4">
        <v>45838</v>
      </c>
      <c r="D165" t="s">
        <v>91</v>
      </c>
      <c r="E165" s="3" t="s">
        <v>129</v>
      </c>
      <c r="F165" s="3" t="s">
        <v>519</v>
      </c>
      <c r="G165" s="3" t="s">
        <v>330</v>
      </c>
      <c r="H165" s="3" t="s">
        <v>470</v>
      </c>
      <c r="I165" s="3" t="s">
        <v>520</v>
      </c>
      <c r="J165" s="3" t="s">
        <v>521</v>
      </c>
      <c r="K165" s="3" t="s">
        <v>522</v>
      </c>
      <c r="L165" t="s">
        <v>102</v>
      </c>
      <c r="M165" t="s">
        <v>103</v>
      </c>
      <c r="N165" s="3" t="s">
        <v>523</v>
      </c>
      <c r="O165" t="s">
        <v>105</v>
      </c>
      <c r="P165" s="3">
        <v>7</v>
      </c>
      <c r="Q165" s="5">
        <v>1480</v>
      </c>
      <c r="R165" s="3" t="s">
        <v>124</v>
      </c>
      <c r="S165" s="3" t="s">
        <v>125</v>
      </c>
      <c r="T165" s="3" t="s">
        <v>125</v>
      </c>
      <c r="U165" s="3" t="s">
        <v>124</v>
      </c>
      <c r="V165" s="3" t="s">
        <v>125</v>
      </c>
      <c r="W165" s="3" t="s">
        <v>171</v>
      </c>
      <c r="X165" s="3" t="s">
        <v>523</v>
      </c>
      <c r="Y165" s="4">
        <v>45776</v>
      </c>
      <c r="Z165" s="4">
        <v>45785</v>
      </c>
      <c r="AA165" s="3">
        <v>158</v>
      </c>
      <c r="AB165" s="5">
        <v>1480</v>
      </c>
      <c r="AC165" s="3">
        <v>0</v>
      </c>
      <c r="AD165" s="4">
        <v>45792</v>
      </c>
      <c r="AE165" s="10" t="str">
        <f>HYPERLINK("https://ieeg-my.sharepoint.com/:b:/g/personal/transparencia_ieeg_org_mx/EZMo53DFDWBFl9XyAkJtBzkBm19sj16cvLyAamOsZHL0pw?e=S0Zr5d")</f>
        <v>https://ieeg-my.sharepoint.com/:b:/g/personal/transparencia_ieeg_org_mx/EZMo53DFDWBFl9XyAkJtBzkBm19sj16cvLyAamOsZHL0pw?e=S0Zr5d</v>
      </c>
      <c r="AF165" s="3">
        <v>158</v>
      </c>
      <c r="AG165" s="10" t="s">
        <v>127</v>
      </c>
      <c r="AH165" s="3" t="s">
        <v>128</v>
      </c>
      <c r="AI165" s="4">
        <v>45839</v>
      </c>
      <c r="AJ165" s="3" t="s">
        <v>783</v>
      </c>
    </row>
    <row r="166" spans="1:36" x14ac:dyDescent="0.25">
      <c r="A166" s="3">
        <v>2025</v>
      </c>
      <c r="B166" s="4">
        <v>45748</v>
      </c>
      <c r="C166" s="4">
        <v>45838</v>
      </c>
      <c r="D166" t="s">
        <v>91</v>
      </c>
      <c r="E166" s="3" t="s">
        <v>129</v>
      </c>
      <c r="F166" s="3" t="s">
        <v>519</v>
      </c>
      <c r="G166" s="3" t="s">
        <v>330</v>
      </c>
      <c r="H166" s="3" t="s">
        <v>470</v>
      </c>
      <c r="I166" s="3" t="s">
        <v>520</v>
      </c>
      <c r="J166" s="3" t="s">
        <v>521</v>
      </c>
      <c r="K166" s="3" t="s">
        <v>522</v>
      </c>
      <c r="L166" t="s">
        <v>102</v>
      </c>
      <c r="M166" t="s">
        <v>103</v>
      </c>
      <c r="N166" s="3" t="s">
        <v>523</v>
      </c>
      <c r="O166" t="s">
        <v>105</v>
      </c>
      <c r="P166" s="3">
        <v>7</v>
      </c>
      <c r="Q166" s="3">
        <v>166</v>
      </c>
      <c r="R166" s="3" t="s">
        <v>124</v>
      </c>
      <c r="S166" s="3" t="s">
        <v>125</v>
      </c>
      <c r="T166" s="3" t="s">
        <v>125</v>
      </c>
      <c r="U166" s="3" t="s">
        <v>124</v>
      </c>
      <c r="V166" s="3" t="s">
        <v>125</v>
      </c>
      <c r="W166" s="3" t="s">
        <v>171</v>
      </c>
      <c r="X166" s="3" t="s">
        <v>523</v>
      </c>
      <c r="Y166" s="4">
        <v>45776</v>
      </c>
      <c r="Z166" s="4">
        <v>45785</v>
      </c>
      <c r="AA166" s="3">
        <v>159</v>
      </c>
      <c r="AB166" s="3">
        <v>166</v>
      </c>
      <c r="AC166" s="3">
        <v>0</v>
      </c>
      <c r="AD166" s="4">
        <v>45792</v>
      </c>
      <c r="AE166" s="3"/>
      <c r="AF166" s="3">
        <v>159</v>
      </c>
      <c r="AG166" s="10" t="s">
        <v>127</v>
      </c>
      <c r="AH166" s="3" t="s">
        <v>128</v>
      </c>
      <c r="AI166" s="4">
        <v>45839</v>
      </c>
      <c r="AJ166" s="3" t="s">
        <v>783</v>
      </c>
    </row>
    <row r="167" spans="1:36" x14ac:dyDescent="0.25">
      <c r="A167" s="3">
        <v>2025</v>
      </c>
      <c r="B167" s="4">
        <v>45748</v>
      </c>
      <c r="C167" s="4">
        <v>45838</v>
      </c>
      <c r="D167" t="s">
        <v>91</v>
      </c>
      <c r="E167" s="3" t="s">
        <v>129</v>
      </c>
      <c r="F167" s="3" t="s">
        <v>524</v>
      </c>
      <c r="G167" s="3" t="s">
        <v>285</v>
      </c>
      <c r="H167" s="3" t="s">
        <v>202</v>
      </c>
      <c r="I167" s="3" t="s">
        <v>363</v>
      </c>
      <c r="J167" s="3" t="s">
        <v>364</v>
      </c>
      <c r="K167" s="3" t="s">
        <v>365</v>
      </c>
      <c r="L167" t="s">
        <v>101</v>
      </c>
      <c r="M167" t="s">
        <v>103</v>
      </c>
      <c r="N167" s="3" t="s">
        <v>525</v>
      </c>
      <c r="O167" t="s">
        <v>105</v>
      </c>
      <c r="P167" s="3">
        <v>6</v>
      </c>
      <c r="Q167" s="3">
        <v>76</v>
      </c>
      <c r="R167" s="3" t="s">
        <v>124</v>
      </c>
      <c r="S167" s="3" t="s">
        <v>125</v>
      </c>
      <c r="T167" s="3" t="s">
        <v>125</v>
      </c>
      <c r="U167" s="3" t="s">
        <v>124</v>
      </c>
      <c r="V167" s="3" t="s">
        <v>125</v>
      </c>
      <c r="W167" s="3" t="s">
        <v>171</v>
      </c>
      <c r="X167" s="3" t="s">
        <v>525</v>
      </c>
      <c r="Y167" s="4">
        <v>45789</v>
      </c>
      <c r="Z167" s="4">
        <v>45789</v>
      </c>
      <c r="AA167" s="3">
        <v>160</v>
      </c>
      <c r="AB167" s="3">
        <v>76</v>
      </c>
      <c r="AC167" s="3">
        <v>0</v>
      </c>
      <c r="AD167" s="4">
        <v>45793</v>
      </c>
      <c r="AE167" s="3"/>
      <c r="AF167" s="3">
        <v>160</v>
      </c>
      <c r="AG167" s="10" t="s">
        <v>127</v>
      </c>
      <c r="AH167" s="3" t="s">
        <v>128</v>
      </c>
      <c r="AI167" s="4">
        <v>45839</v>
      </c>
      <c r="AJ167" s="3" t="s">
        <v>783</v>
      </c>
    </row>
    <row r="168" spans="1:36" x14ac:dyDescent="0.25">
      <c r="A168" s="3">
        <v>2025</v>
      </c>
      <c r="B168" s="4">
        <v>45748</v>
      </c>
      <c r="C168" s="4">
        <v>45838</v>
      </c>
      <c r="D168" t="s">
        <v>91</v>
      </c>
      <c r="E168" s="3" t="s">
        <v>129</v>
      </c>
      <c r="F168" s="3" t="s">
        <v>130</v>
      </c>
      <c r="G168" s="3" t="s">
        <v>131</v>
      </c>
      <c r="H168" s="3" t="s">
        <v>526</v>
      </c>
      <c r="I168" s="3" t="s">
        <v>527</v>
      </c>
      <c r="J168" s="3" t="s">
        <v>159</v>
      </c>
      <c r="K168" s="3" t="s">
        <v>256</v>
      </c>
      <c r="L168" t="s">
        <v>102</v>
      </c>
      <c r="M168" t="s">
        <v>103</v>
      </c>
      <c r="N168" s="3" t="s">
        <v>528</v>
      </c>
      <c r="O168" t="s">
        <v>105</v>
      </c>
      <c r="P168" s="3">
        <v>0</v>
      </c>
      <c r="Q168" s="3">
        <v>24</v>
      </c>
      <c r="R168" s="3" t="s">
        <v>124</v>
      </c>
      <c r="S168" s="3" t="s">
        <v>125</v>
      </c>
      <c r="T168" s="3" t="s">
        <v>248</v>
      </c>
      <c r="U168" s="3" t="s">
        <v>124</v>
      </c>
      <c r="V168" s="3" t="s">
        <v>125</v>
      </c>
      <c r="W168" s="3" t="s">
        <v>248</v>
      </c>
      <c r="X168" s="3" t="s">
        <v>528</v>
      </c>
      <c r="Y168" s="4">
        <v>45792</v>
      </c>
      <c r="Z168" s="4">
        <v>45792</v>
      </c>
      <c r="AA168" s="3">
        <v>161</v>
      </c>
      <c r="AB168" s="3">
        <v>24</v>
      </c>
      <c r="AC168" s="3">
        <v>0</v>
      </c>
      <c r="AD168" s="4">
        <v>45793</v>
      </c>
      <c r="AE168" s="3"/>
      <c r="AF168" s="3">
        <v>161</v>
      </c>
      <c r="AG168" s="10" t="s">
        <v>127</v>
      </c>
      <c r="AH168" s="3" t="s">
        <v>128</v>
      </c>
      <c r="AI168" s="4">
        <v>45839</v>
      </c>
      <c r="AJ168" s="3" t="s">
        <v>783</v>
      </c>
    </row>
    <row r="169" spans="1:36" x14ac:dyDescent="0.25">
      <c r="A169" s="3">
        <v>2025</v>
      </c>
      <c r="B169" s="4">
        <v>45748</v>
      </c>
      <c r="C169" s="4">
        <v>45838</v>
      </c>
      <c r="D169" t="s">
        <v>91</v>
      </c>
      <c r="E169" s="3" t="s">
        <v>129</v>
      </c>
      <c r="F169" s="3" t="s">
        <v>524</v>
      </c>
      <c r="G169" s="3" t="s">
        <v>285</v>
      </c>
      <c r="H169" s="3" t="s">
        <v>202</v>
      </c>
      <c r="I169" s="3" t="s">
        <v>363</v>
      </c>
      <c r="J169" s="3" t="s">
        <v>364</v>
      </c>
      <c r="K169" s="3" t="s">
        <v>365</v>
      </c>
      <c r="L169" t="s">
        <v>101</v>
      </c>
      <c r="M169" t="s">
        <v>103</v>
      </c>
      <c r="N169" s="3" t="s">
        <v>529</v>
      </c>
      <c r="O169" t="s">
        <v>105</v>
      </c>
      <c r="P169" s="3">
        <v>0</v>
      </c>
      <c r="Q169" s="3">
        <v>35</v>
      </c>
      <c r="R169" s="3" t="s">
        <v>124</v>
      </c>
      <c r="S169" s="3" t="s">
        <v>125</v>
      </c>
      <c r="T169" s="3" t="s">
        <v>125</v>
      </c>
      <c r="U169" s="3" t="s">
        <v>124</v>
      </c>
      <c r="V169" s="3" t="s">
        <v>125</v>
      </c>
      <c r="W169" s="3" t="s">
        <v>530</v>
      </c>
      <c r="X169" s="3" t="s">
        <v>529</v>
      </c>
      <c r="Y169" s="4">
        <v>45792</v>
      </c>
      <c r="Z169" s="4">
        <v>45792</v>
      </c>
      <c r="AA169" s="3">
        <v>162</v>
      </c>
      <c r="AB169" s="3">
        <v>35</v>
      </c>
      <c r="AC169" s="3">
        <v>0</v>
      </c>
      <c r="AD169" s="4">
        <v>45797</v>
      </c>
      <c r="AE169" s="3"/>
      <c r="AF169" s="3">
        <v>162</v>
      </c>
      <c r="AG169" s="10" t="s">
        <v>127</v>
      </c>
      <c r="AH169" s="3" t="s">
        <v>128</v>
      </c>
      <c r="AI169" s="4">
        <v>45839</v>
      </c>
      <c r="AJ169" s="3" t="s">
        <v>783</v>
      </c>
    </row>
    <row r="170" spans="1:36" x14ac:dyDescent="0.25">
      <c r="A170" s="3">
        <v>2025</v>
      </c>
      <c r="B170" s="4">
        <v>45748</v>
      </c>
      <c r="C170" s="4">
        <v>45838</v>
      </c>
      <c r="D170" t="s">
        <v>91</v>
      </c>
      <c r="E170" s="3" t="s">
        <v>194</v>
      </c>
      <c r="F170" s="3" t="s">
        <v>531</v>
      </c>
      <c r="G170" s="3" t="s">
        <v>429</v>
      </c>
      <c r="H170" s="3" t="s">
        <v>470</v>
      </c>
      <c r="I170" s="3" t="s">
        <v>532</v>
      </c>
      <c r="J170" s="3" t="s">
        <v>533</v>
      </c>
      <c r="K170" s="3" t="s">
        <v>534</v>
      </c>
      <c r="L170" t="s">
        <v>102</v>
      </c>
      <c r="M170" t="s">
        <v>103</v>
      </c>
      <c r="N170" s="3" t="s">
        <v>523</v>
      </c>
      <c r="O170" t="s">
        <v>105</v>
      </c>
      <c r="P170" s="3">
        <v>4</v>
      </c>
      <c r="Q170" s="3">
        <v>126</v>
      </c>
      <c r="R170" s="3" t="s">
        <v>124</v>
      </c>
      <c r="S170" s="3" t="s">
        <v>125</v>
      </c>
      <c r="T170" s="3" t="s">
        <v>125</v>
      </c>
      <c r="U170" s="3" t="s">
        <v>124</v>
      </c>
      <c r="V170" s="3" t="s">
        <v>125</v>
      </c>
      <c r="W170" s="3" t="s">
        <v>171</v>
      </c>
      <c r="X170" s="3" t="s">
        <v>523</v>
      </c>
      <c r="Y170" s="4">
        <v>45791</v>
      </c>
      <c r="Z170" s="4">
        <v>45791</v>
      </c>
      <c r="AA170" s="3">
        <v>163</v>
      </c>
      <c r="AB170" s="3">
        <v>126</v>
      </c>
      <c r="AC170" s="3">
        <v>0</v>
      </c>
      <c r="AD170" s="4">
        <v>45796</v>
      </c>
      <c r="AE170" s="10" t="str">
        <f>HYPERLINK("https://ieeg-my.sharepoint.com/:b:/g/personal/transparencia_ieeg_org_mx/Ecq4BK4Ap15Jh0I7JU0skMMBom-BFRwVvBhbyUS2CsF1Ow?e=QmxkIY")</f>
        <v>https://ieeg-my.sharepoint.com/:b:/g/personal/transparencia_ieeg_org_mx/Ecq4BK4Ap15Jh0I7JU0skMMBom-BFRwVvBhbyUS2CsF1Ow?e=QmxkIY</v>
      </c>
      <c r="AF170" s="3">
        <v>163</v>
      </c>
      <c r="AG170" s="10" t="s">
        <v>127</v>
      </c>
      <c r="AH170" s="3" t="s">
        <v>128</v>
      </c>
      <c r="AI170" s="4">
        <v>45839</v>
      </c>
      <c r="AJ170" s="3" t="s">
        <v>783</v>
      </c>
    </row>
    <row r="171" spans="1:36" x14ac:dyDescent="0.25">
      <c r="A171" s="3">
        <v>2025</v>
      </c>
      <c r="B171" s="4">
        <v>45748</v>
      </c>
      <c r="C171" s="4">
        <v>45838</v>
      </c>
      <c r="D171" t="s">
        <v>91</v>
      </c>
      <c r="E171" s="3" t="s">
        <v>194</v>
      </c>
      <c r="F171" s="3" t="s">
        <v>531</v>
      </c>
      <c r="G171" s="3" t="s">
        <v>429</v>
      </c>
      <c r="H171" s="3" t="s">
        <v>470</v>
      </c>
      <c r="I171" s="3" t="s">
        <v>532</v>
      </c>
      <c r="J171" s="3" t="s">
        <v>533</v>
      </c>
      <c r="K171" s="3" t="s">
        <v>534</v>
      </c>
      <c r="L171" t="s">
        <v>102</v>
      </c>
      <c r="M171" t="s">
        <v>103</v>
      </c>
      <c r="N171" s="3" t="s">
        <v>523</v>
      </c>
      <c r="O171" t="s">
        <v>105</v>
      </c>
      <c r="P171" s="3">
        <v>4</v>
      </c>
      <c r="Q171" s="3">
        <v>76</v>
      </c>
      <c r="R171" s="3" t="s">
        <v>124</v>
      </c>
      <c r="S171" s="3" t="s">
        <v>125</v>
      </c>
      <c r="T171" s="3" t="s">
        <v>125</v>
      </c>
      <c r="U171" s="3" t="s">
        <v>124</v>
      </c>
      <c r="V171" s="3" t="s">
        <v>125</v>
      </c>
      <c r="W171" s="3" t="s">
        <v>171</v>
      </c>
      <c r="X171" s="3" t="s">
        <v>523</v>
      </c>
      <c r="Y171" s="4">
        <v>45791</v>
      </c>
      <c r="Z171" s="4">
        <v>45791</v>
      </c>
      <c r="AA171" s="3">
        <v>164</v>
      </c>
      <c r="AB171" s="3">
        <v>76</v>
      </c>
      <c r="AC171" s="3">
        <v>0</v>
      </c>
      <c r="AD171" s="4">
        <v>45796</v>
      </c>
      <c r="AE171" s="3"/>
      <c r="AF171" s="3">
        <v>164</v>
      </c>
      <c r="AG171" s="10" t="s">
        <v>127</v>
      </c>
      <c r="AH171" s="3" t="s">
        <v>128</v>
      </c>
      <c r="AI171" s="4">
        <v>45839</v>
      </c>
      <c r="AJ171" s="3" t="s">
        <v>783</v>
      </c>
    </row>
    <row r="172" spans="1:36" x14ac:dyDescent="0.25">
      <c r="A172" s="3">
        <v>2025</v>
      </c>
      <c r="B172" s="4">
        <v>45748</v>
      </c>
      <c r="C172" s="4">
        <v>45838</v>
      </c>
      <c r="D172" t="s">
        <v>91</v>
      </c>
      <c r="E172" s="3" t="s">
        <v>116</v>
      </c>
      <c r="F172" s="3" t="s">
        <v>535</v>
      </c>
      <c r="G172" s="3" t="s">
        <v>253</v>
      </c>
      <c r="H172" s="3" t="s">
        <v>128</v>
      </c>
      <c r="I172" s="3" t="s">
        <v>536</v>
      </c>
      <c r="J172" s="3" t="s">
        <v>537</v>
      </c>
      <c r="K172" s="3" t="s">
        <v>538</v>
      </c>
      <c r="L172" t="s">
        <v>101</v>
      </c>
      <c r="M172" t="s">
        <v>103</v>
      </c>
      <c r="N172" s="3" t="s">
        <v>539</v>
      </c>
      <c r="O172" t="s">
        <v>105</v>
      </c>
      <c r="P172" s="3">
        <v>0</v>
      </c>
      <c r="Q172" s="5">
        <v>5800</v>
      </c>
      <c r="R172" s="3" t="s">
        <v>124</v>
      </c>
      <c r="S172" s="3" t="s">
        <v>125</v>
      </c>
      <c r="T172" s="3" t="s">
        <v>125</v>
      </c>
      <c r="U172" s="3" t="s">
        <v>124</v>
      </c>
      <c r="V172" s="3" t="s">
        <v>125</v>
      </c>
      <c r="W172" s="3" t="s">
        <v>125</v>
      </c>
      <c r="X172" s="3" t="s">
        <v>539</v>
      </c>
      <c r="Y172" s="4">
        <v>45799</v>
      </c>
      <c r="Z172" s="4">
        <v>45799</v>
      </c>
      <c r="AA172" s="3">
        <v>165</v>
      </c>
      <c r="AB172" s="5">
        <v>5800</v>
      </c>
      <c r="AC172" s="3">
        <v>0</v>
      </c>
      <c r="AD172" s="4">
        <v>45799</v>
      </c>
      <c r="AE172" s="3"/>
      <c r="AF172" s="3">
        <v>165</v>
      </c>
      <c r="AG172" s="10" t="s">
        <v>127</v>
      </c>
      <c r="AH172" s="3" t="s">
        <v>128</v>
      </c>
      <c r="AI172" s="4">
        <v>45839</v>
      </c>
      <c r="AJ172" s="3" t="s">
        <v>783</v>
      </c>
    </row>
    <row r="173" spans="1:36" x14ac:dyDescent="0.25">
      <c r="A173" s="3">
        <v>2025</v>
      </c>
      <c r="B173" s="4">
        <v>45748</v>
      </c>
      <c r="C173" s="4">
        <v>45838</v>
      </c>
      <c r="D173" t="s">
        <v>91</v>
      </c>
      <c r="E173" s="3" t="s">
        <v>116</v>
      </c>
      <c r="F173" s="3" t="s">
        <v>410</v>
      </c>
      <c r="G173" s="3" t="s">
        <v>275</v>
      </c>
      <c r="H173" s="3" t="s">
        <v>141</v>
      </c>
      <c r="I173" s="3" t="s">
        <v>416</v>
      </c>
      <c r="J173" s="3" t="s">
        <v>417</v>
      </c>
      <c r="K173" s="3" t="s">
        <v>359</v>
      </c>
      <c r="L173" t="s">
        <v>102</v>
      </c>
      <c r="M173" t="s">
        <v>103</v>
      </c>
      <c r="N173" s="3" t="s">
        <v>540</v>
      </c>
      <c r="O173" t="s">
        <v>105</v>
      </c>
      <c r="P173" s="3">
        <v>0</v>
      </c>
      <c r="Q173" s="5">
        <v>2100</v>
      </c>
      <c r="R173" s="3" t="s">
        <v>124</v>
      </c>
      <c r="S173" s="3" t="s">
        <v>125</v>
      </c>
      <c r="T173" s="3" t="s">
        <v>125</v>
      </c>
      <c r="U173" s="3" t="s">
        <v>124</v>
      </c>
      <c r="V173" s="3" t="s">
        <v>125</v>
      </c>
      <c r="W173" s="3" t="s">
        <v>125</v>
      </c>
      <c r="X173" s="3" t="s">
        <v>540</v>
      </c>
      <c r="Y173" s="4">
        <v>45799</v>
      </c>
      <c r="Z173" s="4">
        <v>45799</v>
      </c>
      <c r="AA173" s="3">
        <v>166</v>
      </c>
      <c r="AB173" s="5">
        <v>2100</v>
      </c>
      <c r="AC173" s="3">
        <v>0</v>
      </c>
      <c r="AD173" s="4">
        <v>45799</v>
      </c>
      <c r="AE173" s="3"/>
      <c r="AF173" s="3">
        <v>166</v>
      </c>
      <c r="AG173" s="10" t="s">
        <v>127</v>
      </c>
      <c r="AH173" s="3" t="s">
        <v>128</v>
      </c>
      <c r="AI173" s="4">
        <v>45839</v>
      </c>
      <c r="AJ173" s="3" t="s">
        <v>783</v>
      </c>
    </row>
    <row r="174" spans="1:36" x14ac:dyDescent="0.25">
      <c r="A174" s="3">
        <v>2025</v>
      </c>
      <c r="B174" s="4">
        <v>45748</v>
      </c>
      <c r="C174" s="4">
        <v>45838</v>
      </c>
      <c r="D174" t="s">
        <v>91</v>
      </c>
      <c r="E174" s="3" t="s">
        <v>116</v>
      </c>
      <c r="F174" s="3" t="s">
        <v>147</v>
      </c>
      <c r="G174" s="3" t="s">
        <v>148</v>
      </c>
      <c r="H174" s="3" t="s">
        <v>141</v>
      </c>
      <c r="I174" s="3" t="s">
        <v>420</v>
      </c>
      <c r="J174" s="3" t="s">
        <v>421</v>
      </c>
      <c r="K174" s="3"/>
      <c r="L174" t="s">
        <v>101</v>
      </c>
      <c r="M174" t="s">
        <v>103</v>
      </c>
      <c r="N174" s="3" t="s">
        <v>540</v>
      </c>
      <c r="O174" t="s">
        <v>105</v>
      </c>
      <c r="P174" s="3">
        <v>0</v>
      </c>
      <c r="Q174" s="5">
        <v>1600</v>
      </c>
      <c r="R174" s="3" t="s">
        <v>124</v>
      </c>
      <c r="S174" s="3" t="s">
        <v>125</v>
      </c>
      <c r="T174" s="3" t="s">
        <v>125</v>
      </c>
      <c r="U174" s="3" t="s">
        <v>124</v>
      </c>
      <c r="V174" s="3" t="s">
        <v>125</v>
      </c>
      <c r="W174" s="3" t="s">
        <v>125</v>
      </c>
      <c r="X174" s="3" t="s">
        <v>540</v>
      </c>
      <c r="Y174" s="4">
        <v>45799</v>
      </c>
      <c r="Z174" s="4">
        <v>45799</v>
      </c>
      <c r="AA174" s="3">
        <v>167</v>
      </c>
      <c r="AB174" s="5">
        <v>1600</v>
      </c>
      <c r="AC174" s="3">
        <v>0</v>
      </c>
      <c r="AD174" s="4">
        <v>45799</v>
      </c>
      <c r="AE174" s="3"/>
      <c r="AF174" s="3">
        <v>167</v>
      </c>
      <c r="AG174" s="10" t="s">
        <v>127</v>
      </c>
      <c r="AH174" s="3" t="s">
        <v>128</v>
      </c>
      <c r="AI174" s="4">
        <v>45839</v>
      </c>
      <c r="AJ174" s="3" t="s">
        <v>783</v>
      </c>
    </row>
    <row r="175" spans="1:36" x14ac:dyDescent="0.25">
      <c r="A175" s="3">
        <v>2025</v>
      </c>
      <c r="B175" s="4">
        <v>45748</v>
      </c>
      <c r="C175" s="4">
        <v>45838</v>
      </c>
      <c r="D175" t="s">
        <v>91</v>
      </c>
      <c r="E175" s="3" t="s">
        <v>116</v>
      </c>
      <c r="F175" s="3" t="s">
        <v>410</v>
      </c>
      <c r="G175" s="3" t="s">
        <v>275</v>
      </c>
      <c r="H175" s="3" t="s">
        <v>141</v>
      </c>
      <c r="I175" s="3" t="s">
        <v>411</v>
      </c>
      <c r="J175" s="3" t="s">
        <v>159</v>
      </c>
      <c r="K175" s="3" t="s">
        <v>412</v>
      </c>
      <c r="L175" t="s">
        <v>102</v>
      </c>
      <c r="M175" t="s">
        <v>103</v>
      </c>
      <c r="N175" s="3" t="s">
        <v>540</v>
      </c>
      <c r="O175" t="s">
        <v>105</v>
      </c>
      <c r="P175" s="3">
        <v>0</v>
      </c>
      <c r="Q175" s="5">
        <v>1500</v>
      </c>
      <c r="R175" s="3" t="s">
        <v>124</v>
      </c>
      <c r="S175" s="3" t="s">
        <v>125</v>
      </c>
      <c r="T175" s="3" t="s">
        <v>125</v>
      </c>
      <c r="U175" s="3" t="s">
        <v>124</v>
      </c>
      <c r="V175" s="3" t="s">
        <v>125</v>
      </c>
      <c r="W175" s="3" t="s">
        <v>125</v>
      </c>
      <c r="X175" s="3" t="s">
        <v>540</v>
      </c>
      <c r="Y175" s="4">
        <v>45799</v>
      </c>
      <c r="Z175" s="4">
        <v>45799</v>
      </c>
      <c r="AA175" s="3">
        <v>168</v>
      </c>
      <c r="AB175" s="5">
        <v>1500</v>
      </c>
      <c r="AC175" s="3">
        <v>0</v>
      </c>
      <c r="AD175" s="4">
        <v>45799</v>
      </c>
      <c r="AE175" s="3"/>
      <c r="AF175" s="3">
        <v>168</v>
      </c>
      <c r="AG175" s="10" t="s">
        <v>127</v>
      </c>
      <c r="AH175" s="3" t="s">
        <v>128</v>
      </c>
      <c r="AI175" s="4">
        <v>45839</v>
      </c>
      <c r="AJ175" s="3" t="s">
        <v>783</v>
      </c>
    </row>
    <row r="176" spans="1:36" x14ac:dyDescent="0.25">
      <c r="A176" s="3">
        <v>2025</v>
      </c>
      <c r="B176" s="4">
        <v>45748</v>
      </c>
      <c r="C176" s="4">
        <v>45838</v>
      </c>
      <c r="D176" t="s">
        <v>91</v>
      </c>
      <c r="E176" s="3" t="s">
        <v>116</v>
      </c>
      <c r="F176" s="3" t="s">
        <v>117</v>
      </c>
      <c r="G176" s="3" t="s">
        <v>118</v>
      </c>
      <c r="H176" s="3" t="s">
        <v>157</v>
      </c>
      <c r="I176" s="3" t="s">
        <v>158</v>
      </c>
      <c r="J176" s="3" t="s">
        <v>159</v>
      </c>
      <c r="K176" s="3" t="s">
        <v>160</v>
      </c>
      <c r="L176" t="s">
        <v>102</v>
      </c>
      <c r="M176" t="s">
        <v>103</v>
      </c>
      <c r="N176" s="3" t="s">
        <v>541</v>
      </c>
      <c r="O176" t="s">
        <v>105</v>
      </c>
      <c r="P176" s="3">
        <v>0</v>
      </c>
      <c r="Q176" s="5">
        <v>1761</v>
      </c>
      <c r="R176" s="3" t="s">
        <v>124</v>
      </c>
      <c r="S176" s="3" t="s">
        <v>125</v>
      </c>
      <c r="T176" s="3" t="s">
        <v>162</v>
      </c>
      <c r="U176" s="3" t="s">
        <v>124</v>
      </c>
      <c r="V176" s="3" t="s">
        <v>125</v>
      </c>
      <c r="W176" s="3" t="s">
        <v>125</v>
      </c>
      <c r="X176" s="3" t="s">
        <v>541</v>
      </c>
      <c r="Y176" s="4">
        <v>45772</v>
      </c>
      <c r="Z176" s="4">
        <v>45791</v>
      </c>
      <c r="AA176" s="3">
        <v>169</v>
      </c>
      <c r="AB176" s="5">
        <v>1761</v>
      </c>
      <c r="AC176" s="3">
        <v>0</v>
      </c>
      <c r="AD176" s="4">
        <v>45796</v>
      </c>
      <c r="AE176" s="3"/>
      <c r="AF176" s="3">
        <v>169</v>
      </c>
      <c r="AG176" s="10" t="s">
        <v>127</v>
      </c>
      <c r="AH176" s="3" t="s">
        <v>128</v>
      </c>
      <c r="AI176" s="4">
        <v>45839</v>
      </c>
      <c r="AJ176" s="3" t="s">
        <v>783</v>
      </c>
    </row>
    <row r="177" spans="1:36" x14ac:dyDescent="0.25">
      <c r="A177" s="3">
        <v>2025</v>
      </c>
      <c r="B177" s="4">
        <v>45748</v>
      </c>
      <c r="C177" s="4">
        <v>45838</v>
      </c>
      <c r="D177" t="s">
        <v>91</v>
      </c>
      <c r="E177" s="3" t="s">
        <v>194</v>
      </c>
      <c r="F177" s="3" t="s">
        <v>542</v>
      </c>
      <c r="G177" s="3" t="s">
        <v>201</v>
      </c>
      <c r="H177" s="3" t="s">
        <v>141</v>
      </c>
      <c r="I177" s="3" t="s">
        <v>543</v>
      </c>
      <c r="J177" s="3" t="s">
        <v>544</v>
      </c>
      <c r="K177" s="3" t="s">
        <v>545</v>
      </c>
      <c r="L177" t="s">
        <v>101</v>
      </c>
      <c r="M177" t="s">
        <v>103</v>
      </c>
      <c r="N177" s="3" t="s">
        <v>546</v>
      </c>
      <c r="O177" t="s">
        <v>105</v>
      </c>
      <c r="P177" s="3">
        <v>11</v>
      </c>
      <c r="Q177" s="5">
        <v>38500</v>
      </c>
      <c r="R177" s="3" t="s">
        <v>124</v>
      </c>
      <c r="S177" s="3" t="s">
        <v>125</v>
      </c>
      <c r="T177" s="3" t="s">
        <v>125</v>
      </c>
      <c r="U177" s="3" t="s">
        <v>124</v>
      </c>
      <c r="V177" s="3" t="s">
        <v>547</v>
      </c>
      <c r="W177" s="3" t="s">
        <v>547</v>
      </c>
      <c r="X177" s="3" t="s">
        <v>546</v>
      </c>
      <c r="Y177" s="4">
        <v>45808</v>
      </c>
      <c r="Z177" s="4">
        <v>45813</v>
      </c>
      <c r="AA177" s="3">
        <v>170</v>
      </c>
      <c r="AB177" s="5">
        <v>38500</v>
      </c>
      <c r="AC177" s="3">
        <v>0</v>
      </c>
      <c r="AD177" s="4">
        <v>45796</v>
      </c>
      <c r="AE177" s="3"/>
      <c r="AF177" s="3">
        <v>170</v>
      </c>
      <c r="AG177" s="10" t="s">
        <v>127</v>
      </c>
      <c r="AH177" s="3" t="s">
        <v>128</v>
      </c>
      <c r="AI177" s="4">
        <v>45839</v>
      </c>
      <c r="AJ177" s="3" t="s">
        <v>783</v>
      </c>
    </row>
    <row r="178" spans="1:36" x14ac:dyDescent="0.25">
      <c r="A178" s="3">
        <v>2025</v>
      </c>
      <c r="B178" s="4">
        <v>45748</v>
      </c>
      <c r="C178" s="4">
        <v>45838</v>
      </c>
      <c r="D178" t="s">
        <v>91</v>
      </c>
      <c r="E178" s="3" t="s">
        <v>116</v>
      </c>
      <c r="F178" s="3" t="s">
        <v>147</v>
      </c>
      <c r="G178" s="3" t="s">
        <v>148</v>
      </c>
      <c r="H178" s="3" t="s">
        <v>141</v>
      </c>
      <c r="I178" s="3" t="s">
        <v>461</v>
      </c>
      <c r="J178" s="3" t="s">
        <v>150</v>
      </c>
      <c r="K178" s="3" t="s">
        <v>151</v>
      </c>
      <c r="L178" t="s">
        <v>101</v>
      </c>
      <c r="M178" t="s">
        <v>103</v>
      </c>
      <c r="N178" s="3" t="s">
        <v>548</v>
      </c>
      <c r="O178" t="s">
        <v>105</v>
      </c>
      <c r="P178" s="3">
        <v>10</v>
      </c>
      <c r="Q178" s="5">
        <v>45430</v>
      </c>
      <c r="R178" s="3" t="s">
        <v>124</v>
      </c>
      <c r="S178" s="3" t="s">
        <v>125</v>
      </c>
      <c r="T178" s="3" t="s">
        <v>125</v>
      </c>
      <c r="U178" s="3" t="s">
        <v>124</v>
      </c>
      <c r="V178" s="3" t="s">
        <v>549</v>
      </c>
      <c r="W178" s="3" t="s">
        <v>550</v>
      </c>
      <c r="X178" s="3" t="s">
        <v>548</v>
      </c>
      <c r="Y178" s="4">
        <v>45808</v>
      </c>
      <c r="Z178" s="4">
        <v>45813</v>
      </c>
      <c r="AA178" s="3">
        <v>171</v>
      </c>
      <c r="AB178" s="5">
        <v>45430</v>
      </c>
      <c r="AC178" s="3">
        <v>0</v>
      </c>
      <c r="AD178" s="4">
        <v>45796</v>
      </c>
      <c r="AE178" s="3"/>
      <c r="AF178" s="3">
        <v>171</v>
      </c>
      <c r="AG178" s="10" t="s">
        <v>127</v>
      </c>
      <c r="AH178" s="3" t="s">
        <v>128</v>
      </c>
      <c r="AI178" s="4">
        <v>45839</v>
      </c>
      <c r="AJ178" s="3" t="s">
        <v>783</v>
      </c>
    </row>
    <row r="179" spans="1:36" x14ac:dyDescent="0.25">
      <c r="A179" s="3">
        <v>2025</v>
      </c>
      <c r="B179" s="4">
        <v>45748</v>
      </c>
      <c r="C179" s="4">
        <v>45838</v>
      </c>
      <c r="D179" t="s">
        <v>91</v>
      </c>
      <c r="E179" s="3" t="s">
        <v>116</v>
      </c>
      <c r="F179" s="3" t="s">
        <v>410</v>
      </c>
      <c r="G179" s="3" t="s">
        <v>275</v>
      </c>
      <c r="H179" s="3" t="s">
        <v>141</v>
      </c>
      <c r="I179" s="3" t="s">
        <v>416</v>
      </c>
      <c r="J179" s="3" t="s">
        <v>417</v>
      </c>
      <c r="K179" s="3" t="s">
        <v>359</v>
      </c>
      <c r="L179" t="s">
        <v>102</v>
      </c>
      <c r="M179" t="s">
        <v>103</v>
      </c>
      <c r="N179" s="3" t="s">
        <v>551</v>
      </c>
      <c r="O179" t="s">
        <v>105</v>
      </c>
      <c r="P179" s="3">
        <v>0</v>
      </c>
      <c r="Q179" s="3">
        <v>280</v>
      </c>
      <c r="R179" s="3" t="s">
        <v>124</v>
      </c>
      <c r="S179" s="3" t="s">
        <v>125</v>
      </c>
      <c r="T179" s="3" t="s">
        <v>125</v>
      </c>
      <c r="U179" s="3" t="s">
        <v>124</v>
      </c>
      <c r="V179" s="3" t="s">
        <v>125</v>
      </c>
      <c r="W179" s="3" t="s">
        <v>171</v>
      </c>
      <c r="X179" s="3" t="s">
        <v>551</v>
      </c>
      <c r="Y179" s="4">
        <v>45792</v>
      </c>
      <c r="Z179" s="4">
        <v>45792</v>
      </c>
      <c r="AA179" s="3">
        <v>172</v>
      </c>
      <c r="AB179" s="3">
        <v>280</v>
      </c>
      <c r="AC179" s="3">
        <v>0</v>
      </c>
      <c r="AD179" s="4">
        <v>45798</v>
      </c>
      <c r="AE179" s="10" t="str">
        <f>HYPERLINK("https://ieeg-my.sharepoint.com/:b:/g/personal/transparencia_ieeg_org_mx/ET2uQW14EctOh5MjSGfdbI8BKh-Ez0mlx-bONpTqqwdeIQ?e=rlMNOu")</f>
        <v>https://ieeg-my.sharepoint.com/:b:/g/personal/transparencia_ieeg_org_mx/ET2uQW14EctOh5MjSGfdbI8BKh-Ez0mlx-bONpTqqwdeIQ?e=rlMNOu</v>
      </c>
      <c r="AF179" s="3">
        <v>172</v>
      </c>
      <c r="AG179" s="10" t="s">
        <v>127</v>
      </c>
      <c r="AH179" s="3" t="s">
        <v>128</v>
      </c>
      <c r="AI179" s="4">
        <v>45839</v>
      </c>
      <c r="AJ179" s="3" t="s">
        <v>783</v>
      </c>
    </row>
    <row r="180" spans="1:36" x14ac:dyDescent="0.25">
      <c r="A180" s="3">
        <v>2025</v>
      </c>
      <c r="B180" s="4">
        <v>45748</v>
      </c>
      <c r="C180" s="4">
        <v>45838</v>
      </c>
      <c r="D180" t="s">
        <v>91</v>
      </c>
      <c r="E180" s="3" t="s">
        <v>194</v>
      </c>
      <c r="F180" s="3" t="s">
        <v>542</v>
      </c>
      <c r="G180" s="3" t="s">
        <v>201</v>
      </c>
      <c r="H180" s="3" t="s">
        <v>141</v>
      </c>
      <c r="I180" s="3" t="s">
        <v>552</v>
      </c>
      <c r="J180" s="3" t="s">
        <v>293</v>
      </c>
      <c r="K180" s="3" t="s">
        <v>553</v>
      </c>
      <c r="L180" t="s">
        <v>101</v>
      </c>
      <c r="M180" t="s">
        <v>103</v>
      </c>
      <c r="N180" s="3" t="s">
        <v>554</v>
      </c>
      <c r="O180" t="s">
        <v>105</v>
      </c>
      <c r="P180" s="3">
        <v>0</v>
      </c>
      <c r="Q180" s="3">
        <v>280</v>
      </c>
      <c r="R180" s="3" t="s">
        <v>124</v>
      </c>
      <c r="S180" s="3" t="s">
        <v>125</v>
      </c>
      <c r="T180" s="3" t="s">
        <v>125</v>
      </c>
      <c r="U180" s="3" t="s">
        <v>124</v>
      </c>
      <c r="V180" s="3" t="s">
        <v>125</v>
      </c>
      <c r="W180" s="3" t="s">
        <v>171</v>
      </c>
      <c r="X180" s="3" t="s">
        <v>554</v>
      </c>
      <c r="Y180" s="4">
        <v>45792</v>
      </c>
      <c r="Z180" s="4">
        <v>45792</v>
      </c>
      <c r="AA180" s="3">
        <v>173</v>
      </c>
      <c r="AB180" s="3">
        <v>280</v>
      </c>
      <c r="AC180" s="3">
        <v>0</v>
      </c>
      <c r="AD180" s="4">
        <v>45798</v>
      </c>
      <c r="AE180" s="10" t="str">
        <f>HYPERLINK("https://ieeg-my.sharepoint.com/:b:/g/personal/transparencia_ieeg_org_mx/EXwFh0uryP9LlF8Y-cKN2iYB76bioVHuk29vNBujWUIP6g?e=s4Rrpk")</f>
        <v>https://ieeg-my.sharepoint.com/:b:/g/personal/transparencia_ieeg_org_mx/EXwFh0uryP9LlF8Y-cKN2iYB76bioVHuk29vNBujWUIP6g?e=s4Rrpk</v>
      </c>
      <c r="AF180" s="3">
        <v>173</v>
      </c>
      <c r="AG180" s="10" t="s">
        <v>127</v>
      </c>
      <c r="AH180" s="3" t="s">
        <v>128</v>
      </c>
      <c r="AI180" s="4">
        <v>45839</v>
      </c>
      <c r="AJ180" s="3" t="s">
        <v>783</v>
      </c>
    </row>
    <row r="181" spans="1:36" x14ac:dyDescent="0.25">
      <c r="A181" s="3">
        <v>2025</v>
      </c>
      <c r="B181" s="4">
        <v>45748</v>
      </c>
      <c r="C181" s="4">
        <v>45838</v>
      </c>
      <c r="D181" t="s">
        <v>91</v>
      </c>
      <c r="E181" s="3" t="s">
        <v>194</v>
      </c>
      <c r="F181" s="3" t="s">
        <v>542</v>
      </c>
      <c r="G181" s="3" t="s">
        <v>201</v>
      </c>
      <c r="H181" s="3" t="s">
        <v>141</v>
      </c>
      <c r="I181" s="3" t="s">
        <v>555</v>
      </c>
      <c r="J181" s="3" t="s">
        <v>556</v>
      </c>
      <c r="K181" s="3" t="s">
        <v>557</v>
      </c>
      <c r="L181" t="s">
        <v>101</v>
      </c>
      <c r="M181" t="s">
        <v>103</v>
      </c>
      <c r="N181" s="3" t="s">
        <v>554</v>
      </c>
      <c r="O181" t="s">
        <v>105</v>
      </c>
      <c r="P181" s="3">
        <v>0</v>
      </c>
      <c r="Q181" s="3">
        <v>280</v>
      </c>
      <c r="R181" s="3" t="s">
        <v>124</v>
      </c>
      <c r="S181" s="3" t="s">
        <v>125</v>
      </c>
      <c r="T181" s="3" t="s">
        <v>125</v>
      </c>
      <c r="U181" s="3" t="s">
        <v>124</v>
      </c>
      <c r="V181" s="3" t="s">
        <v>125</v>
      </c>
      <c r="W181" s="3" t="s">
        <v>171</v>
      </c>
      <c r="X181" s="3" t="s">
        <v>554</v>
      </c>
      <c r="Y181" s="4">
        <v>45798</v>
      </c>
      <c r="Z181" s="4">
        <v>45798</v>
      </c>
      <c r="AA181" s="3">
        <v>174</v>
      </c>
      <c r="AB181" s="3">
        <v>280</v>
      </c>
      <c r="AC181" s="3">
        <v>0</v>
      </c>
      <c r="AD181" s="4">
        <v>45798</v>
      </c>
      <c r="AE181" s="10" t="str">
        <f>HYPERLINK("https://ieeg-my.sharepoint.com/:b:/g/personal/transparencia_ieeg_org_mx/EcF3JXn77JFIj6w-3Sb7aFsBWzCrDzwl9Ec-DWck_lc1Aw?e=PsJapX")</f>
        <v>https://ieeg-my.sharepoint.com/:b:/g/personal/transparencia_ieeg_org_mx/EcF3JXn77JFIj6w-3Sb7aFsBWzCrDzwl9Ec-DWck_lc1Aw?e=PsJapX</v>
      </c>
      <c r="AF181" s="3">
        <v>174</v>
      </c>
      <c r="AG181" s="10" t="s">
        <v>127</v>
      </c>
      <c r="AH181" s="3" t="s">
        <v>128</v>
      </c>
      <c r="AI181" s="4">
        <v>45839</v>
      </c>
      <c r="AJ181" s="3" t="s">
        <v>783</v>
      </c>
    </row>
    <row r="182" spans="1:36" x14ac:dyDescent="0.25">
      <c r="A182" s="3">
        <v>2025</v>
      </c>
      <c r="B182" s="4">
        <v>45748</v>
      </c>
      <c r="C182" s="4">
        <v>45838</v>
      </c>
      <c r="D182" t="s">
        <v>91</v>
      </c>
      <c r="E182" s="3" t="s">
        <v>129</v>
      </c>
      <c r="F182" s="3" t="s">
        <v>558</v>
      </c>
      <c r="G182" s="3" t="s">
        <v>285</v>
      </c>
      <c r="H182" s="3" t="s">
        <v>298</v>
      </c>
      <c r="I182" s="3" t="s">
        <v>559</v>
      </c>
      <c r="J182" s="3" t="s">
        <v>144</v>
      </c>
      <c r="K182" s="3" t="s">
        <v>481</v>
      </c>
      <c r="L182" t="s">
        <v>101</v>
      </c>
      <c r="M182" t="s">
        <v>103</v>
      </c>
      <c r="N182" s="3" t="s">
        <v>560</v>
      </c>
      <c r="O182" t="s">
        <v>105</v>
      </c>
      <c r="P182" s="3">
        <v>0</v>
      </c>
      <c r="Q182" s="3">
        <v>165</v>
      </c>
      <c r="R182" s="3" t="s">
        <v>124</v>
      </c>
      <c r="S182" s="3" t="s">
        <v>125</v>
      </c>
      <c r="T182" s="3" t="s">
        <v>302</v>
      </c>
      <c r="U182" s="3" t="s">
        <v>124</v>
      </c>
      <c r="V182" s="3" t="s">
        <v>125</v>
      </c>
      <c r="W182" s="3" t="s">
        <v>125</v>
      </c>
      <c r="X182" s="3" t="s">
        <v>560</v>
      </c>
      <c r="Y182" s="4">
        <v>45793</v>
      </c>
      <c r="Z182" s="4">
        <v>45793</v>
      </c>
      <c r="AA182" s="3">
        <v>175</v>
      </c>
      <c r="AB182" s="3">
        <v>165</v>
      </c>
      <c r="AC182" s="3">
        <v>0</v>
      </c>
      <c r="AD182" s="4">
        <v>45798</v>
      </c>
      <c r="AE182" s="10" t="str">
        <f>HYPERLINK("https://ieeg-my.sharepoint.com/:b:/g/personal/transparencia_ieeg_org_mx/EUf8p6ijdeVNoGZwW3LTjv4BkSAxc6nZap3g1V43YzHcXw?e=GGPEa1")</f>
        <v>https://ieeg-my.sharepoint.com/:b:/g/personal/transparencia_ieeg_org_mx/EUf8p6ijdeVNoGZwW3LTjv4BkSAxc6nZap3g1V43YzHcXw?e=GGPEa1</v>
      </c>
      <c r="AF182" s="3">
        <v>175</v>
      </c>
      <c r="AG182" s="10" t="s">
        <v>127</v>
      </c>
      <c r="AH182" s="3" t="s">
        <v>128</v>
      </c>
      <c r="AI182" s="4">
        <v>45839</v>
      </c>
      <c r="AJ182" s="3" t="s">
        <v>783</v>
      </c>
    </row>
    <row r="183" spans="1:36" x14ac:dyDescent="0.25">
      <c r="A183" s="3">
        <v>2025</v>
      </c>
      <c r="B183" s="4">
        <v>45748</v>
      </c>
      <c r="C183" s="4">
        <v>45838</v>
      </c>
      <c r="D183" t="s">
        <v>91</v>
      </c>
      <c r="E183" s="3" t="s">
        <v>129</v>
      </c>
      <c r="F183" s="3" t="s">
        <v>558</v>
      </c>
      <c r="G183" s="3" t="s">
        <v>285</v>
      </c>
      <c r="H183" s="3" t="s">
        <v>298</v>
      </c>
      <c r="I183" s="3" t="s">
        <v>559</v>
      </c>
      <c r="J183" s="3" t="s">
        <v>144</v>
      </c>
      <c r="K183" s="3" t="s">
        <v>481</v>
      </c>
      <c r="L183" t="s">
        <v>101</v>
      </c>
      <c r="M183" t="s">
        <v>103</v>
      </c>
      <c r="N183" s="3" t="s">
        <v>561</v>
      </c>
      <c r="O183" t="s">
        <v>105</v>
      </c>
      <c r="P183" s="3">
        <v>0</v>
      </c>
      <c r="Q183" s="3">
        <v>100</v>
      </c>
      <c r="R183" s="3" t="s">
        <v>124</v>
      </c>
      <c r="S183" s="3" t="s">
        <v>125</v>
      </c>
      <c r="T183" s="3" t="s">
        <v>302</v>
      </c>
      <c r="U183" s="3" t="s">
        <v>124</v>
      </c>
      <c r="V183" s="3" t="s">
        <v>125</v>
      </c>
      <c r="W183" s="3" t="s">
        <v>302</v>
      </c>
      <c r="X183" s="3" t="s">
        <v>561</v>
      </c>
      <c r="Y183" s="4">
        <v>45785</v>
      </c>
      <c r="Z183" s="4">
        <v>45785</v>
      </c>
      <c r="AA183" s="3">
        <v>176</v>
      </c>
      <c r="AB183" s="3">
        <v>100</v>
      </c>
      <c r="AC183" s="3">
        <v>0</v>
      </c>
      <c r="AD183" s="4">
        <v>45798</v>
      </c>
      <c r="AE183" s="3"/>
      <c r="AF183" s="3">
        <v>176</v>
      </c>
      <c r="AG183" s="10" t="s">
        <v>127</v>
      </c>
      <c r="AH183" s="3" t="s">
        <v>128</v>
      </c>
      <c r="AI183" s="4">
        <v>45839</v>
      </c>
      <c r="AJ183" s="3" t="s">
        <v>783</v>
      </c>
    </row>
    <row r="184" spans="1:36" x14ac:dyDescent="0.25">
      <c r="A184" s="3">
        <v>2025</v>
      </c>
      <c r="B184" s="4">
        <v>45748</v>
      </c>
      <c r="C184" s="4">
        <v>45838</v>
      </c>
      <c r="D184" t="s">
        <v>91</v>
      </c>
      <c r="E184" s="3" t="s">
        <v>129</v>
      </c>
      <c r="F184" s="3" t="s">
        <v>165</v>
      </c>
      <c r="G184" s="3" t="s">
        <v>166</v>
      </c>
      <c r="H184" s="3" t="s">
        <v>346</v>
      </c>
      <c r="I184" s="3" t="s">
        <v>347</v>
      </c>
      <c r="J184" s="3" t="s">
        <v>348</v>
      </c>
      <c r="K184" s="3" t="s">
        <v>229</v>
      </c>
      <c r="L184" t="s">
        <v>101</v>
      </c>
      <c r="M184" t="s">
        <v>103</v>
      </c>
      <c r="N184" s="3" t="s">
        <v>562</v>
      </c>
      <c r="O184" t="s">
        <v>105</v>
      </c>
      <c r="P184" s="3">
        <v>0</v>
      </c>
      <c r="Q184" s="3">
        <v>132</v>
      </c>
      <c r="R184" s="3" t="s">
        <v>124</v>
      </c>
      <c r="S184" s="3" t="s">
        <v>125</v>
      </c>
      <c r="T184" s="3" t="s">
        <v>350</v>
      </c>
      <c r="U184" s="3" t="s">
        <v>124</v>
      </c>
      <c r="V184" s="3" t="s">
        <v>125</v>
      </c>
      <c r="W184" s="3" t="s">
        <v>563</v>
      </c>
      <c r="X184" s="3" t="s">
        <v>562</v>
      </c>
      <c r="Y184" s="4">
        <v>45779</v>
      </c>
      <c r="Z184" s="4">
        <v>45779</v>
      </c>
      <c r="AA184" s="3">
        <v>177</v>
      </c>
      <c r="AB184" s="3">
        <v>132</v>
      </c>
      <c r="AC184" s="3">
        <v>0</v>
      </c>
      <c r="AD184" s="4">
        <v>45798</v>
      </c>
      <c r="AE184" s="3"/>
      <c r="AF184" s="3">
        <v>177</v>
      </c>
      <c r="AG184" s="10" t="s">
        <v>127</v>
      </c>
      <c r="AH184" s="3" t="s">
        <v>128</v>
      </c>
      <c r="AI184" s="4">
        <v>45839</v>
      </c>
      <c r="AJ184" s="3" t="s">
        <v>783</v>
      </c>
    </row>
    <row r="185" spans="1:36" x14ac:dyDescent="0.25">
      <c r="A185" s="3">
        <v>2025</v>
      </c>
      <c r="B185" s="4">
        <v>45748</v>
      </c>
      <c r="C185" s="4">
        <v>45838</v>
      </c>
      <c r="D185" t="s">
        <v>91</v>
      </c>
      <c r="E185" s="3" t="s">
        <v>194</v>
      </c>
      <c r="F185" s="3" t="s">
        <v>270</v>
      </c>
      <c r="G185" s="3" t="s">
        <v>237</v>
      </c>
      <c r="H185" s="3" t="s">
        <v>128</v>
      </c>
      <c r="I185" s="3" t="s">
        <v>271</v>
      </c>
      <c r="J185" s="3" t="s">
        <v>272</v>
      </c>
      <c r="K185" s="3"/>
      <c r="L185" t="s">
        <v>101</v>
      </c>
      <c r="M185" t="s">
        <v>103</v>
      </c>
      <c r="N185" s="3" t="s">
        <v>564</v>
      </c>
      <c r="O185" t="s">
        <v>105</v>
      </c>
      <c r="P185" s="3">
        <v>0</v>
      </c>
      <c r="Q185" s="3">
        <v>495</v>
      </c>
      <c r="R185" s="3" t="s">
        <v>124</v>
      </c>
      <c r="S185" s="3" t="s">
        <v>125</v>
      </c>
      <c r="T185" s="3" t="s">
        <v>125</v>
      </c>
      <c r="U185" s="3" t="s">
        <v>124</v>
      </c>
      <c r="V185" s="3" t="s">
        <v>125</v>
      </c>
      <c r="W185" s="3" t="s">
        <v>302</v>
      </c>
      <c r="X185" s="3" t="s">
        <v>564</v>
      </c>
      <c r="Y185" s="4">
        <v>45797</v>
      </c>
      <c r="Z185" s="4">
        <v>45799</v>
      </c>
      <c r="AA185" s="3">
        <v>178</v>
      </c>
      <c r="AB185" s="3">
        <v>495</v>
      </c>
      <c r="AC185" s="3">
        <v>0</v>
      </c>
      <c r="AD185" s="4">
        <v>45800</v>
      </c>
      <c r="AE185" s="10" t="str">
        <f>HYPERLINK("https://ieeg-my.sharepoint.com/:b:/g/personal/transparencia_ieeg_org_mx/EUc3fGFh5BlAq9nS4qf4c7gBfYoFUcZ1OSjVdqeqHgiBxg?e=kVl9ji")</f>
        <v>https://ieeg-my.sharepoint.com/:b:/g/personal/transparencia_ieeg_org_mx/EUc3fGFh5BlAq9nS4qf4c7gBfYoFUcZ1OSjVdqeqHgiBxg?e=kVl9ji</v>
      </c>
      <c r="AF185" s="3">
        <v>178</v>
      </c>
      <c r="AG185" s="10" t="s">
        <v>127</v>
      </c>
      <c r="AH185" s="3" t="s">
        <v>128</v>
      </c>
      <c r="AI185" s="4">
        <v>45839</v>
      </c>
      <c r="AJ185" s="3" t="s">
        <v>783</v>
      </c>
    </row>
    <row r="186" spans="1:36" x14ac:dyDescent="0.25">
      <c r="A186" s="3">
        <v>2025</v>
      </c>
      <c r="B186" s="4">
        <v>45748</v>
      </c>
      <c r="C186" s="4">
        <v>45838</v>
      </c>
      <c r="D186" t="s">
        <v>91</v>
      </c>
      <c r="E186" s="3" t="s">
        <v>116</v>
      </c>
      <c r="F186" s="3" t="s">
        <v>410</v>
      </c>
      <c r="G186" s="3" t="s">
        <v>275</v>
      </c>
      <c r="H186" s="3" t="s">
        <v>141</v>
      </c>
      <c r="I186" s="3" t="s">
        <v>486</v>
      </c>
      <c r="J186" s="3" t="s">
        <v>487</v>
      </c>
      <c r="K186" s="3" t="s">
        <v>488</v>
      </c>
      <c r="L186" t="s">
        <v>102</v>
      </c>
      <c r="M186" t="s">
        <v>103</v>
      </c>
      <c r="N186" s="3" t="s">
        <v>565</v>
      </c>
      <c r="O186" t="s">
        <v>105</v>
      </c>
      <c r="P186" s="3">
        <v>0</v>
      </c>
      <c r="Q186" s="3">
        <v>76</v>
      </c>
      <c r="R186" s="3" t="s">
        <v>124</v>
      </c>
      <c r="S186" s="3" t="s">
        <v>125</v>
      </c>
      <c r="T186" s="3" t="s">
        <v>125</v>
      </c>
      <c r="U186" s="3" t="s">
        <v>124</v>
      </c>
      <c r="V186" s="3" t="s">
        <v>125</v>
      </c>
      <c r="W186" s="3" t="s">
        <v>171</v>
      </c>
      <c r="X186" s="3" t="s">
        <v>565</v>
      </c>
      <c r="Y186" s="4">
        <v>45789</v>
      </c>
      <c r="Z186" s="4">
        <v>45789</v>
      </c>
      <c r="AA186" s="3">
        <v>179</v>
      </c>
      <c r="AB186" s="3">
        <v>76</v>
      </c>
      <c r="AC186" s="3">
        <v>0</v>
      </c>
      <c r="AD186" s="4">
        <v>45791</v>
      </c>
      <c r="AE186" s="3"/>
      <c r="AF186" s="3">
        <v>179</v>
      </c>
      <c r="AG186" s="10" t="s">
        <v>127</v>
      </c>
      <c r="AH186" s="3" t="s">
        <v>128</v>
      </c>
      <c r="AI186" s="4">
        <v>45839</v>
      </c>
      <c r="AJ186" s="3" t="s">
        <v>783</v>
      </c>
    </row>
    <row r="187" spans="1:36" x14ac:dyDescent="0.25">
      <c r="A187" s="3">
        <v>2025</v>
      </c>
      <c r="B187" s="4">
        <v>45748</v>
      </c>
      <c r="C187" s="4">
        <v>45838</v>
      </c>
      <c r="D187" t="s">
        <v>91</v>
      </c>
      <c r="E187" s="3" t="s">
        <v>194</v>
      </c>
      <c r="F187" s="3" t="s">
        <v>195</v>
      </c>
      <c r="G187" s="3" t="s">
        <v>195</v>
      </c>
      <c r="H187" s="3" t="s">
        <v>128</v>
      </c>
      <c r="I187" s="3" t="s">
        <v>223</v>
      </c>
      <c r="J187" s="3" t="s">
        <v>224</v>
      </c>
      <c r="K187" s="3" t="s">
        <v>159</v>
      </c>
      <c r="L187" t="s">
        <v>101</v>
      </c>
      <c r="M187" t="s">
        <v>103</v>
      </c>
      <c r="N187" s="3" t="s">
        <v>566</v>
      </c>
      <c r="O187" t="s">
        <v>105</v>
      </c>
      <c r="P187" s="3">
        <v>0</v>
      </c>
      <c r="Q187" s="3">
        <v>53</v>
      </c>
      <c r="R187" s="3" t="s">
        <v>124</v>
      </c>
      <c r="S187" s="3" t="s">
        <v>125</v>
      </c>
      <c r="T187" s="3" t="s">
        <v>125</v>
      </c>
      <c r="U187" s="3" t="s">
        <v>124</v>
      </c>
      <c r="V187" s="3" t="s">
        <v>125</v>
      </c>
      <c r="W187" s="3" t="s">
        <v>248</v>
      </c>
      <c r="X187" s="3" t="s">
        <v>566</v>
      </c>
      <c r="Y187" s="4">
        <v>45793</v>
      </c>
      <c r="Z187" s="4">
        <v>45793</v>
      </c>
      <c r="AA187" s="3">
        <v>180</v>
      </c>
      <c r="AB187" s="3">
        <v>53</v>
      </c>
      <c r="AC187" s="3">
        <v>0</v>
      </c>
      <c r="AD187" s="4">
        <v>45796</v>
      </c>
      <c r="AE187" s="3"/>
      <c r="AF187" s="3">
        <v>180</v>
      </c>
      <c r="AG187" s="10" t="s">
        <v>127</v>
      </c>
      <c r="AH187" s="3" t="s">
        <v>128</v>
      </c>
      <c r="AI187" s="4">
        <v>45839</v>
      </c>
      <c r="AJ187" s="3" t="s">
        <v>783</v>
      </c>
    </row>
    <row r="188" spans="1:36" x14ac:dyDescent="0.25">
      <c r="A188" s="3">
        <v>2025</v>
      </c>
      <c r="B188" s="4">
        <v>45748</v>
      </c>
      <c r="C188" s="4">
        <v>45838</v>
      </c>
      <c r="D188" t="s">
        <v>91</v>
      </c>
      <c r="E188" s="3" t="s">
        <v>194</v>
      </c>
      <c r="F188" s="3" t="s">
        <v>195</v>
      </c>
      <c r="G188" s="3" t="s">
        <v>195</v>
      </c>
      <c r="H188" s="3" t="s">
        <v>128</v>
      </c>
      <c r="I188" s="3" t="s">
        <v>219</v>
      </c>
      <c r="J188" s="3" t="s">
        <v>220</v>
      </c>
      <c r="K188" s="3" t="s">
        <v>144</v>
      </c>
      <c r="L188" t="s">
        <v>101</v>
      </c>
      <c r="M188" t="s">
        <v>103</v>
      </c>
      <c r="N188" s="3" t="s">
        <v>567</v>
      </c>
      <c r="O188" t="s">
        <v>105</v>
      </c>
      <c r="P188" s="3">
        <v>0</v>
      </c>
      <c r="Q188" s="3">
        <v>74</v>
      </c>
      <c r="R188" s="3" t="s">
        <v>124</v>
      </c>
      <c r="S188" s="3" t="s">
        <v>125</v>
      </c>
      <c r="T188" s="3" t="s">
        <v>125</v>
      </c>
      <c r="U188" s="3" t="s">
        <v>124</v>
      </c>
      <c r="V188" s="3" t="s">
        <v>125</v>
      </c>
      <c r="W188" s="3" t="s">
        <v>568</v>
      </c>
      <c r="X188" s="3" t="s">
        <v>567</v>
      </c>
      <c r="Y188" s="4">
        <v>45793</v>
      </c>
      <c r="Z188" s="4">
        <v>45798</v>
      </c>
      <c r="AA188" s="3">
        <v>181</v>
      </c>
      <c r="AB188" s="3">
        <v>74</v>
      </c>
      <c r="AC188" s="3">
        <v>0</v>
      </c>
      <c r="AD188" s="4">
        <v>45796</v>
      </c>
      <c r="AE188" s="3"/>
      <c r="AF188" s="3">
        <v>181</v>
      </c>
      <c r="AG188" s="10" t="s">
        <v>127</v>
      </c>
      <c r="AH188" s="3" t="s">
        <v>128</v>
      </c>
      <c r="AI188" s="4">
        <v>45839</v>
      </c>
      <c r="AJ188" s="3" t="s">
        <v>783</v>
      </c>
    </row>
    <row r="189" spans="1:36" x14ac:dyDescent="0.25">
      <c r="A189" s="3">
        <v>2025</v>
      </c>
      <c r="B189" s="4">
        <v>45748</v>
      </c>
      <c r="C189" s="4">
        <v>45838</v>
      </c>
      <c r="D189" t="s">
        <v>91</v>
      </c>
      <c r="E189" s="3" t="s">
        <v>194</v>
      </c>
      <c r="F189" s="3" t="s">
        <v>212</v>
      </c>
      <c r="G189" s="3" t="s">
        <v>212</v>
      </c>
      <c r="H189" s="3" t="s">
        <v>213</v>
      </c>
      <c r="I189" s="3" t="s">
        <v>382</v>
      </c>
      <c r="J189" s="3" t="s">
        <v>383</v>
      </c>
      <c r="K189" s="3" t="s">
        <v>267</v>
      </c>
      <c r="L189" t="s">
        <v>102</v>
      </c>
      <c r="M189" t="s">
        <v>103</v>
      </c>
      <c r="N189" s="3" t="s">
        <v>217</v>
      </c>
      <c r="O189" t="s">
        <v>105</v>
      </c>
      <c r="P189" s="3">
        <v>0</v>
      </c>
      <c r="Q189" s="3">
        <v>50</v>
      </c>
      <c r="R189" s="3" t="s">
        <v>124</v>
      </c>
      <c r="S189" s="3" t="s">
        <v>125</v>
      </c>
      <c r="T189" s="3" t="s">
        <v>125</v>
      </c>
      <c r="U189" s="3" t="s">
        <v>124</v>
      </c>
      <c r="V189" s="3" t="s">
        <v>125</v>
      </c>
      <c r="W189" s="3" t="s">
        <v>218</v>
      </c>
      <c r="X189" s="3" t="s">
        <v>217</v>
      </c>
      <c r="Y189" s="4">
        <v>45783</v>
      </c>
      <c r="Z189" s="4">
        <v>45783</v>
      </c>
      <c r="AA189" s="3">
        <v>182</v>
      </c>
      <c r="AB189" s="3">
        <v>50</v>
      </c>
      <c r="AC189" s="3">
        <v>0</v>
      </c>
      <c r="AD189" s="4">
        <v>45791</v>
      </c>
      <c r="AE189" s="3"/>
      <c r="AF189" s="3">
        <v>182</v>
      </c>
      <c r="AG189" s="10" t="s">
        <v>127</v>
      </c>
      <c r="AH189" s="3" t="s">
        <v>128</v>
      </c>
      <c r="AI189" s="4">
        <v>45839</v>
      </c>
      <c r="AJ189" s="3" t="s">
        <v>783</v>
      </c>
    </row>
    <row r="190" spans="1:36" x14ac:dyDescent="0.25">
      <c r="A190" s="3">
        <v>2025</v>
      </c>
      <c r="B190" s="4">
        <v>45748</v>
      </c>
      <c r="C190" s="4">
        <v>45838</v>
      </c>
      <c r="D190" t="s">
        <v>91</v>
      </c>
      <c r="E190" s="3" t="s">
        <v>194</v>
      </c>
      <c r="F190" s="3" t="s">
        <v>243</v>
      </c>
      <c r="G190" s="3" t="s">
        <v>237</v>
      </c>
      <c r="H190" s="3" t="s">
        <v>128</v>
      </c>
      <c r="I190" s="3" t="s">
        <v>244</v>
      </c>
      <c r="J190" s="3" t="s">
        <v>245</v>
      </c>
      <c r="K190" s="3" t="s">
        <v>246</v>
      </c>
      <c r="L190" t="s">
        <v>102</v>
      </c>
      <c r="M190" t="s">
        <v>103</v>
      </c>
      <c r="N190" s="3" t="s">
        <v>569</v>
      </c>
      <c r="O190" t="s">
        <v>105</v>
      </c>
      <c r="P190" s="3">
        <v>0</v>
      </c>
      <c r="Q190" s="3">
        <v>165</v>
      </c>
      <c r="R190" s="3" t="s">
        <v>124</v>
      </c>
      <c r="S190" s="3" t="s">
        <v>125</v>
      </c>
      <c r="T190" s="3" t="s">
        <v>125</v>
      </c>
      <c r="U190" s="3" t="s">
        <v>124</v>
      </c>
      <c r="V190" s="3" t="s">
        <v>125</v>
      </c>
      <c r="W190" s="3" t="s">
        <v>248</v>
      </c>
      <c r="X190" s="3" t="s">
        <v>569</v>
      </c>
      <c r="Y190" s="4">
        <v>45793</v>
      </c>
      <c r="Z190" s="4">
        <v>45793</v>
      </c>
      <c r="AA190" s="3">
        <v>183</v>
      </c>
      <c r="AB190" s="3">
        <v>165</v>
      </c>
      <c r="AC190" s="3">
        <v>0</v>
      </c>
      <c r="AD190" s="4">
        <v>45796</v>
      </c>
      <c r="AE190" s="10" t="str">
        <f>HYPERLINK("https://ieeg-my.sharepoint.com/:b:/g/personal/transparencia_ieeg_org_mx/EYuAFJWV9GRIjrYrGaZ8LjwBh82uYwQfQ7tLjCwuzN7aeA?e=ryibYR")</f>
        <v>https://ieeg-my.sharepoint.com/:b:/g/personal/transparencia_ieeg_org_mx/EYuAFJWV9GRIjrYrGaZ8LjwBh82uYwQfQ7tLjCwuzN7aeA?e=ryibYR</v>
      </c>
      <c r="AF190" s="3">
        <v>183</v>
      </c>
      <c r="AG190" s="10" t="s">
        <v>127</v>
      </c>
      <c r="AH190" s="3" t="s">
        <v>128</v>
      </c>
      <c r="AI190" s="4">
        <v>45839</v>
      </c>
      <c r="AJ190" s="3" t="s">
        <v>783</v>
      </c>
    </row>
    <row r="191" spans="1:36" x14ac:dyDescent="0.25">
      <c r="A191" s="3">
        <v>2025</v>
      </c>
      <c r="B191" s="4">
        <v>45748</v>
      </c>
      <c r="C191" s="4">
        <v>45838</v>
      </c>
      <c r="D191" t="s">
        <v>91</v>
      </c>
      <c r="E191" s="3" t="s">
        <v>194</v>
      </c>
      <c r="F191" s="3" t="s">
        <v>195</v>
      </c>
      <c r="G191" s="3" t="s">
        <v>195</v>
      </c>
      <c r="H191" s="3" t="s">
        <v>128</v>
      </c>
      <c r="I191" s="3" t="s">
        <v>219</v>
      </c>
      <c r="J191" s="3" t="s">
        <v>220</v>
      </c>
      <c r="K191" s="3" t="s">
        <v>144</v>
      </c>
      <c r="L191" t="s">
        <v>101</v>
      </c>
      <c r="M191" t="s">
        <v>103</v>
      </c>
      <c r="N191" s="3" t="s">
        <v>570</v>
      </c>
      <c r="O191" t="s">
        <v>105</v>
      </c>
      <c r="P191" s="3">
        <v>0</v>
      </c>
      <c r="Q191" s="3">
        <v>330</v>
      </c>
      <c r="R191" s="3" t="s">
        <v>124</v>
      </c>
      <c r="S191" s="3" t="s">
        <v>125</v>
      </c>
      <c r="T191" s="3" t="s">
        <v>125</v>
      </c>
      <c r="U191" s="3" t="s">
        <v>124</v>
      </c>
      <c r="V191" s="3" t="s">
        <v>125</v>
      </c>
      <c r="W191" s="3" t="s">
        <v>568</v>
      </c>
      <c r="X191" s="3" t="s">
        <v>570</v>
      </c>
      <c r="Y191" s="4">
        <v>45792</v>
      </c>
      <c r="Z191" s="4">
        <v>45798</v>
      </c>
      <c r="AA191" s="3">
        <v>184</v>
      </c>
      <c r="AB191" s="3">
        <v>330</v>
      </c>
      <c r="AC191" s="3">
        <v>0</v>
      </c>
      <c r="AD191" s="4">
        <v>45799</v>
      </c>
      <c r="AE191" s="10" t="str">
        <f>HYPERLINK("https://ieeg-my.sharepoint.com/:b:/g/personal/transparencia_ieeg_org_mx/EUG2qQaQ5xxAjhtYMaLsdM0B0rclP9MIeWC_BBdF0njhlA?e=9ofyPP")</f>
        <v>https://ieeg-my.sharepoint.com/:b:/g/personal/transparencia_ieeg_org_mx/EUG2qQaQ5xxAjhtYMaLsdM0B0rclP9MIeWC_BBdF0njhlA?e=9ofyPP</v>
      </c>
      <c r="AF191" s="3">
        <v>184</v>
      </c>
      <c r="AG191" s="10" t="s">
        <v>127</v>
      </c>
      <c r="AH191" s="3" t="s">
        <v>128</v>
      </c>
      <c r="AI191" s="4">
        <v>45839</v>
      </c>
      <c r="AJ191" s="3" t="s">
        <v>783</v>
      </c>
    </row>
    <row r="192" spans="1:36" x14ac:dyDescent="0.25">
      <c r="A192" s="3">
        <v>2025</v>
      </c>
      <c r="B192" s="4">
        <v>45748</v>
      </c>
      <c r="C192" s="4">
        <v>45838</v>
      </c>
      <c r="D192" t="s">
        <v>91</v>
      </c>
      <c r="E192" s="3" t="s">
        <v>194</v>
      </c>
      <c r="F192" s="3" t="s">
        <v>195</v>
      </c>
      <c r="G192" s="3" t="s">
        <v>195</v>
      </c>
      <c r="H192" s="3" t="s">
        <v>128</v>
      </c>
      <c r="I192" s="3" t="s">
        <v>223</v>
      </c>
      <c r="J192" s="3" t="s">
        <v>224</v>
      </c>
      <c r="K192" s="3" t="s">
        <v>159</v>
      </c>
      <c r="L192" t="s">
        <v>101</v>
      </c>
      <c r="M192" t="s">
        <v>103</v>
      </c>
      <c r="N192" s="3" t="s">
        <v>571</v>
      </c>
      <c r="O192" t="s">
        <v>105</v>
      </c>
      <c r="P192" s="3">
        <v>0</v>
      </c>
      <c r="Q192" s="3">
        <v>660</v>
      </c>
      <c r="R192" s="3" t="s">
        <v>124</v>
      </c>
      <c r="S192" s="3" t="s">
        <v>125</v>
      </c>
      <c r="T192" s="3" t="s">
        <v>125</v>
      </c>
      <c r="U192" s="3" t="s">
        <v>124</v>
      </c>
      <c r="V192" s="3" t="s">
        <v>125</v>
      </c>
      <c r="W192" s="3" t="s">
        <v>572</v>
      </c>
      <c r="X192" s="3" t="s">
        <v>571</v>
      </c>
      <c r="Y192" s="4">
        <v>45790</v>
      </c>
      <c r="Z192" s="4">
        <v>45798</v>
      </c>
      <c r="AA192" s="3">
        <v>185</v>
      </c>
      <c r="AB192" s="3">
        <v>660</v>
      </c>
      <c r="AC192" s="3">
        <v>0</v>
      </c>
      <c r="AD192" s="4">
        <v>45799</v>
      </c>
      <c r="AE192" s="10" t="str">
        <f>HYPERLINK("https://ieeg-my.sharepoint.com/:b:/g/personal/transparencia_ieeg_org_mx/EbX4TnPTbGtOn9mFHRzrCOsBL2kmQhaT-8bOaD2Wt3x4DA?e=NBSPsn")</f>
        <v>https://ieeg-my.sharepoint.com/:b:/g/personal/transparencia_ieeg_org_mx/EbX4TnPTbGtOn9mFHRzrCOsBL2kmQhaT-8bOaD2Wt3x4DA?e=NBSPsn</v>
      </c>
      <c r="AF192" s="3">
        <v>185</v>
      </c>
      <c r="AG192" s="10" t="s">
        <v>127</v>
      </c>
      <c r="AH192" s="3" t="s">
        <v>128</v>
      </c>
      <c r="AI192" s="4">
        <v>45839</v>
      </c>
      <c r="AJ192" s="3" t="s">
        <v>783</v>
      </c>
    </row>
    <row r="193" spans="1:36" x14ac:dyDescent="0.25">
      <c r="A193" s="3">
        <v>2025</v>
      </c>
      <c r="B193" s="4">
        <v>45748</v>
      </c>
      <c r="C193" s="4">
        <v>45838</v>
      </c>
      <c r="D193" t="s">
        <v>91</v>
      </c>
      <c r="E193" s="3" t="s">
        <v>194</v>
      </c>
      <c r="F193" s="3" t="s">
        <v>195</v>
      </c>
      <c r="G193" s="3" t="s">
        <v>195</v>
      </c>
      <c r="H193" s="3" t="s">
        <v>128</v>
      </c>
      <c r="I193" s="3" t="s">
        <v>249</v>
      </c>
      <c r="J193" s="3" t="s">
        <v>250</v>
      </c>
      <c r="K193" s="3" t="s">
        <v>176</v>
      </c>
      <c r="L193" t="s">
        <v>101</v>
      </c>
      <c r="M193" t="s">
        <v>103</v>
      </c>
      <c r="N193" s="3" t="s">
        <v>573</v>
      </c>
      <c r="O193" t="s">
        <v>105</v>
      </c>
      <c r="P193" s="3">
        <v>0</v>
      </c>
      <c r="Q193" s="3">
        <v>660</v>
      </c>
      <c r="R193" s="3" t="s">
        <v>124</v>
      </c>
      <c r="S193" s="3" t="s">
        <v>125</v>
      </c>
      <c r="T193" s="3" t="s">
        <v>125</v>
      </c>
      <c r="U193" s="3" t="s">
        <v>124</v>
      </c>
      <c r="V193" s="3" t="s">
        <v>125</v>
      </c>
      <c r="W193" s="3" t="s">
        <v>574</v>
      </c>
      <c r="X193" s="3" t="s">
        <v>573</v>
      </c>
      <c r="Y193" s="4">
        <v>45792</v>
      </c>
      <c r="Z193" s="4">
        <v>45798</v>
      </c>
      <c r="AA193" s="3">
        <v>186</v>
      </c>
      <c r="AB193" s="3">
        <v>660</v>
      </c>
      <c r="AC193" s="3">
        <v>0</v>
      </c>
      <c r="AD193" s="4">
        <v>45799</v>
      </c>
      <c r="AE193" s="10" t="str">
        <f>HYPERLINK("https://ieeg-my.sharepoint.com/:b:/g/personal/transparencia_ieeg_org_mx/EfosbbyvCM5JndXHriRxNwAB7WPTgFCpSBnv1edvHu6bDA?e=E0C9YO")</f>
        <v>https://ieeg-my.sharepoint.com/:b:/g/personal/transparencia_ieeg_org_mx/EfosbbyvCM5JndXHriRxNwAB7WPTgFCpSBnv1edvHu6bDA?e=E0C9YO</v>
      </c>
      <c r="AF193" s="3">
        <v>186</v>
      </c>
      <c r="AG193" s="10" t="s">
        <v>127</v>
      </c>
      <c r="AH193" s="3" t="s">
        <v>128</v>
      </c>
      <c r="AI193" s="4">
        <v>45839</v>
      </c>
      <c r="AJ193" s="3" t="s">
        <v>783</v>
      </c>
    </row>
    <row r="194" spans="1:36" x14ac:dyDescent="0.25">
      <c r="A194" s="3">
        <v>2025</v>
      </c>
      <c r="B194" s="4">
        <v>45748</v>
      </c>
      <c r="C194" s="4">
        <v>45838</v>
      </c>
      <c r="D194" t="s">
        <v>91</v>
      </c>
      <c r="E194" s="3" t="s">
        <v>194</v>
      </c>
      <c r="F194" s="3" t="s">
        <v>195</v>
      </c>
      <c r="G194" s="3" t="s">
        <v>195</v>
      </c>
      <c r="H194" s="3" t="s">
        <v>128</v>
      </c>
      <c r="I194" s="3" t="s">
        <v>231</v>
      </c>
      <c r="J194" s="3" t="s">
        <v>232</v>
      </c>
      <c r="K194" s="3" t="s">
        <v>233</v>
      </c>
      <c r="L194" t="s">
        <v>101</v>
      </c>
      <c r="M194" t="s">
        <v>103</v>
      </c>
      <c r="N194" s="3" t="s">
        <v>575</v>
      </c>
      <c r="O194" t="s">
        <v>105</v>
      </c>
      <c r="P194" s="3">
        <v>0</v>
      </c>
      <c r="Q194" s="3">
        <v>825</v>
      </c>
      <c r="R194" s="3" t="s">
        <v>124</v>
      </c>
      <c r="S194" s="3" t="s">
        <v>125</v>
      </c>
      <c r="T194" s="3" t="s">
        <v>125</v>
      </c>
      <c r="U194" s="3" t="s">
        <v>124</v>
      </c>
      <c r="V194" s="3" t="s">
        <v>125</v>
      </c>
      <c r="W194" s="3" t="s">
        <v>576</v>
      </c>
      <c r="X194" s="3" t="s">
        <v>575</v>
      </c>
      <c r="Y194" s="4">
        <v>45785</v>
      </c>
      <c r="Z194" s="4">
        <v>45798</v>
      </c>
      <c r="AA194" s="3">
        <v>187</v>
      </c>
      <c r="AB194" s="3">
        <v>825</v>
      </c>
      <c r="AC194" s="3">
        <v>0</v>
      </c>
      <c r="AD194" s="4">
        <v>45799</v>
      </c>
      <c r="AE194" s="10" t="str">
        <f>HYPERLINK("https://ieeg-my.sharepoint.com/:b:/g/personal/transparencia_ieeg_org_mx/EeyH4gjQtjdBgPtfdHRbW7oB6-ewNz846Pf9Y3Sy-wc-Ow?e=E5eL7b")</f>
        <v>https://ieeg-my.sharepoint.com/:b:/g/personal/transparencia_ieeg_org_mx/EeyH4gjQtjdBgPtfdHRbW7oB6-ewNz846Pf9Y3Sy-wc-Ow?e=E5eL7b</v>
      </c>
      <c r="AF194" s="3">
        <v>187</v>
      </c>
      <c r="AG194" s="10" t="s">
        <v>127</v>
      </c>
      <c r="AH194" s="3" t="s">
        <v>128</v>
      </c>
      <c r="AI194" s="4">
        <v>45839</v>
      </c>
      <c r="AJ194" s="3" t="s">
        <v>783</v>
      </c>
    </row>
    <row r="195" spans="1:36" x14ac:dyDescent="0.25">
      <c r="A195" s="3">
        <v>2025</v>
      </c>
      <c r="B195" s="4">
        <v>45748</v>
      </c>
      <c r="C195" s="4">
        <v>45838</v>
      </c>
      <c r="D195" t="s">
        <v>91</v>
      </c>
      <c r="E195" s="3" t="s">
        <v>194</v>
      </c>
      <c r="F195" s="3" t="s">
        <v>195</v>
      </c>
      <c r="G195" s="3" t="s">
        <v>195</v>
      </c>
      <c r="H195" s="3" t="s">
        <v>128</v>
      </c>
      <c r="I195" s="3" t="s">
        <v>196</v>
      </c>
      <c r="J195" s="3" t="s">
        <v>197</v>
      </c>
      <c r="K195" s="3" t="s">
        <v>159</v>
      </c>
      <c r="L195" t="s">
        <v>101</v>
      </c>
      <c r="M195" t="s">
        <v>103</v>
      </c>
      <c r="N195" s="3" t="s">
        <v>577</v>
      </c>
      <c r="O195" t="s">
        <v>105</v>
      </c>
      <c r="P195" s="3">
        <v>0</v>
      </c>
      <c r="Q195" s="3">
        <v>660</v>
      </c>
      <c r="R195" s="3" t="s">
        <v>124</v>
      </c>
      <c r="S195" s="3" t="s">
        <v>125</v>
      </c>
      <c r="T195" s="3" t="s">
        <v>125</v>
      </c>
      <c r="U195" s="3" t="s">
        <v>124</v>
      </c>
      <c r="V195" s="3" t="s">
        <v>125</v>
      </c>
      <c r="W195" s="3" t="s">
        <v>578</v>
      </c>
      <c r="X195" s="3" t="s">
        <v>577</v>
      </c>
      <c r="Y195" s="4">
        <v>45790</v>
      </c>
      <c r="Z195" s="4">
        <v>45797</v>
      </c>
      <c r="AA195" s="3">
        <v>188</v>
      </c>
      <c r="AB195" s="3">
        <v>660</v>
      </c>
      <c r="AC195" s="3">
        <v>0</v>
      </c>
      <c r="AD195" s="4">
        <v>45798</v>
      </c>
      <c r="AE195" s="10" t="str">
        <f>HYPERLINK("https://ieeg-my.sharepoint.com/:b:/g/personal/transparencia_ieeg_org_mx/EYHmdWZSi_1GgDPCS2m7VDwBrWUov4MqBj0M1myFv9_44w?e=wNHjJr")</f>
        <v>https://ieeg-my.sharepoint.com/:b:/g/personal/transparencia_ieeg_org_mx/EYHmdWZSi_1GgDPCS2m7VDwBrWUov4MqBj0M1myFv9_44w?e=wNHjJr</v>
      </c>
      <c r="AF195" s="3">
        <v>188</v>
      </c>
      <c r="AG195" s="10" t="s">
        <v>127</v>
      </c>
      <c r="AH195" s="3" t="s">
        <v>128</v>
      </c>
      <c r="AI195" s="4">
        <v>45839</v>
      </c>
      <c r="AJ195" s="3" t="s">
        <v>783</v>
      </c>
    </row>
    <row r="196" spans="1:36" x14ac:dyDescent="0.25">
      <c r="A196" s="3">
        <v>2025</v>
      </c>
      <c r="B196" s="4">
        <v>45748</v>
      </c>
      <c r="C196" s="4">
        <v>45838</v>
      </c>
      <c r="D196" t="s">
        <v>91</v>
      </c>
      <c r="E196" s="3" t="s">
        <v>194</v>
      </c>
      <c r="F196" s="3" t="s">
        <v>212</v>
      </c>
      <c r="G196" s="3" t="s">
        <v>212</v>
      </c>
      <c r="H196" s="3" t="s">
        <v>213</v>
      </c>
      <c r="I196" s="3" t="s">
        <v>382</v>
      </c>
      <c r="J196" s="3" t="s">
        <v>383</v>
      </c>
      <c r="K196" s="3" t="s">
        <v>267</v>
      </c>
      <c r="L196" t="s">
        <v>102</v>
      </c>
      <c r="M196" t="s">
        <v>103</v>
      </c>
      <c r="N196" s="3" t="s">
        <v>217</v>
      </c>
      <c r="O196" t="s">
        <v>105</v>
      </c>
      <c r="P196" s="3">
        <v>0</v>
      </c>
      <c r="Q196" s="3">
        <v>165</v>
      </c>
      <c r="R196" s="3" t="s">
        <v>124</v>
      </c>
      <c r="S196" s="3" t="s">
        <v>125</v>
      </c>
      <c r="T196" s="3" t="s">
        <v>125</v>
      </c>
      <c r="U196" s="3" t="s">
        <v>124</v>
      </c>
      <c r="V196" s="3" t="s">
        <v>125</v>
      </c>
      <c r="W196" s="3" t="s">
        <v>218</v>
      </c>
      <c r="X196" s="3" t="s">
        <v>217</v>
      </c>
      <c r="Y196" s="4">
        <v>45783</v>
      </c>
      <c r="Z196" s="4">
        <v>45783</v>
      </c>
      <c r="AA196" s="3">
        <v>189</v>
      </c>
      <c r="AB196" s="3">
        <v>165</v>
      </c>
      <c r="AC196" s="3">
        <v>0</v>
      </c>
      <c r="AD196" s="4">
        <v>45791</v>
      </c>
      <c r="AE196" s="10" t="str">
        <f>HYPERLINK("https://ieeg-my.sharepoint.com/:b:/g/personal/transparencia_ieeg_org_mx/EdrHxE6qzHROgc0H7-OpVOUBwTJLOGZEWBiP4IzRlJPaGg?e=y2x69x")</f>
        <v>https://ieeg-my.sharepoint.com/:b:/g/personal/transparencia_ieeg_org_mx/EdrHxE6qzHROgc0H7-OpVOUBwTJLOGZEWBiP4IzRlJPaGg?e=y2x69x</v>
      </c>
      <c r="AF196" s="3">
        <v>189</v>
      </c>
      <c r="AG196" s="10" t="s">
        <v>127</v>
      </c>
      <c r="AH196" s="3" t="s">
        <v>128</v>
      </c>
      <c r="AI196" s="4">
        <v>45839</v>
      </c>
      <c r="AJ196" s="3" t="s">
        <v>783</v>
      </c>
    </row>
    <row r="197" spans="1:36" x14ac:dyDescent="0.25">
      <c r="A197" s="3">
        <v>2025</v>
      </c>
      <c r="B197" s="4">
        <v>45748</v>
      </c>
      <c r="C197" s="4">
        <v>45838</v>
      </c>
      <c r="D197" t="s">
        <v>91</v>
      </c>
      <c r="E197" s="3" t="s">
        <v>194</v>
      </c>
      <c r="F197" s="3" t="s">
        <v>317</v>
      </c>
      <c r="G197" s="3" t="s">
        <v>317</v>
      </c>
      <c r="H197" s="3" t="s">
        <v>213</v>
      </c>
      <c r="I197" s="3" t="s">
        <v>318</v>
      </c>
      <c r="J197" s="3" t="s">
        <v>319</v>
      </c>
      <c r="K197" s="3" t="s">
        <v>320</v>
      </c>
      <c r="L197" t="s">
        <v>101</v>
      </c>
      <c r="M197" t="s">
        <v>103</v>
      </c>
      <c r="N197" s="3" t="s">
        <v>217</v>
      </c>
      <c r="O197" t="s">
        <v>105</v>
      </c>
      <c r="P197" s="3">
        <v>0</v>
      </c>
      <c r="Q197" s="3">
        <v>330</v>
      </c>
      <c r="R197" s="3" t="s">
        <v>124</v>
      </c>
      <c r="S197" s="3" t="s">
        <v>125</v>
      </c>
      <c r="T197" s="3" t="s">
        <v>125</v>
      </c>
      <c r="U197" s="3" t="s">
        <v>124</v>
      </c>
      <c r="V197" s="3" t="s">
        <v>125</v>
      </c>
      <c r="W197" s="3" t="s">
        <v>171</v>
      </c>
      <c r="X197" s="3" t="s">
        <v>217</v>
      </c>
      <c r="Y197" s="4">
        <v>45783</v>
      </c>
      <c r="Z197" s="4">
        <v>45784</v>
      </c>
      <c r="AA197" s="3">
        <v>190</v>
      </c>
      <c r="AB197" s="3">
        <v>330</v>
      </c>
      <c r="AC197" s="3">
        <v>0</v>
      </c>
      <c r="AD197" s="4">
        <v>45791</v>
      </c>
      <c r="AE197" s="10" t="str">
        <f>HYPERLINK("https://ieeg-my.sharepoint.com/:b:/g/personal/transparencia_ieeg_org_mx/EeOsB4jjl6BGrxg0rYDkOO0BdVT3Y-hDsolptz_pbwRAOA?e=hhaQvg")</f>
        <v>https://ieeg-my.sharepoint.com/:b:/g/personal/transparencia_ieeg_org_mx/EeOsB4jjl6BGrxg0rYDkOO0BdVT3Y-hDsolptz_pbwRAOA?e=hhaQvg</v>
      </c>
      <c r="AF197" s="3">
        <v>190</v>
      </c>
      <c r="AG197" s="10" t="s">
        <v>127</v>
      </c>
      <c r="AH197" s="3" t="s">
        <v>128</v>
      </c>
      <c r="AI197" s="4">
        <v>45839</v>
      </c>
      <c r="AJ197" s="3" t="s">
        <v>783</v>
      </c>
    </row>
    <row r="198" spans="1:36" x14ac:dyDescent="0.25">
      <c r="A198" s="3">
        <v>2025</v>
      </c>
      <c r="B198" s="4">
        <v>45748</v>
      </c>
      <c r="C198" s="4">
        <v>45838</v>
      </c>
      <c r="D198" t="s">
        <v>91</v>
      </c>
      <c r="E198" s="3" t="s">
        <v>194</v>
      </c>
      <c r="F198" s="3" t="s">
        <v>380</v>
      </c>
      <c r="G198" s="3" t="s">
        <v>208</v>
      </c>
      <c r="H198" s="3" t="s">
        <v>454</v>
      </c>
      <c r="I198" s="3" t="s">
        <v>579</v>
      </c>
      <c r="J198" s="3" t="s">
        <v>204</v>
      </c>
      <c r="K198" s="3" t="s">
        <v>580</v>
      </c>
      <c r="L198" t="s">
        <v>102</v>
      </c>
      <c r="M198" t="s">
        <v>103</v>
      </c>
      <c r="N198" s="3" t="s">
        <v>581</v>
      </c>
      <c r="O198" t="s">
        <v>105</v>
      </c>
      <c r="P198" s="3">
        <v>0</v>
      </c>
      <c r="Q198" s="3">
        <v>165</v>
      </c>
      <c r="R198" s="3" t="s">
        <v>124</v>
      </c>
      <c r="S198" s="3" t="s">
        <v>125</v>
      </c>
      <c r="T198" s="3" t="s">
        <v>125</v>
      </c>
      <c r="U198" s="3" t="s">
        <v>124</v>
      </c>
      <c r="V198" s="3" t="s">
        <v>125</v>
      </c>
      <c r="W198" s="3" t="s">
        <v>582</v>
      </c>
      <c r="X198" s="3" t="s">
        <v>581</v>
      </c>
      <c r="Y198" s="4">
        <v>45796</v>
      </c>
      <c r="Z198" s="4">
        <v>45796</v>
      </c>
      <c r="AA198" s="3">
        <v>191</v>
      </c>
      <c r="AB198" s="3">
        <v>165</v>
      </c>
      <c r="AC198" s="3">
        <v>0</v>
      </c>
      <c r="AD198" s="4">
        <v>45798</v>
      </c>
      <c r="AE198" s="10" t="str">
        <f>HYPERLINK("https://ieeg-my.sharepoint.com/:b:/g/personal/transparencia_ieeg_org_mx/ETmwX4lNzdhNgMzA9RsLmIYBdGVniLTVEzrX8U6gHxs_FA?e=szPanE")</f>
        <v>https://ieeg-my.sharepoint.com/:b:/g/personal/transparencia_ieeg_org_mx/ETmwX4lNzdhNgMzA9RsLmIYBdGVniLTVEzrX8U6gHxs_FA?e=szPanE</v>
      </c>
      <c r="AF198" s="3">
        <v>191</v>
      </c>
      <c r="AG198" s="10" t="s">
        <v>127</v>
      </c>
      <c r="AH198" s="3" t="s">
        <v>128</v>
      </c>
      <c r="AI198" s="4">
        <v>45839</v>
      </c>
      <c r="AJ198" s="3" t="s">
        <v>783</v>
      </c>
    </row>
    <row r="199" spans="1:36" x14ac:dyDescent="0.25">
      <c r="A199" s="3">
        <v>2025</v>
      </c>
      <c r="B199" s="4">
        <v>45748</v>
      </c>
      <c r="C199" s="4">
        <v>45838</v>
      </c>
      <c r="D199" t="s">
        <v>91</v>
      </c>
      <c r="E199" s="3" t="s">
        <v>194</v>
      </c>
      <c r="F199" s="3" t="s">
        <v>512</v>
      </c>
      <c r="G199" s="3" t="s">
        <v>513</v>
      </c>
      <c r="H199" s="3" t="s">
        <v>454</v>
      </c>
      <c r="I199" s="3" t="s">
        <v>514</v>
      </c>
      <c r="J199" s="3" t="s">
        <v>134</v>
      </c>
      <c r="K199" s="3" t="s">
        <v>151</v>
      </c>
      <c r="L199" t="s">
        <v>101</v>
      </c>
      <c r="M199" t="s">
        <v>103</v>
      </c>
      <c r="N199" s="3" t="s">
        <v>583</v>
      </c>
      <c r="O199" t="s">
        <v>105</v>
      </c>
      <c r="P199" s="3">
        <v>1</v>
      </c>
      <c r="Q199" s="3">
        <v>495</v>
      </c>
      <c r="R199" s="3" t="s">
        <v>124</v>
      </c>
      <c r="S199" s="3" t="s">
        <v>125</v>
      </c>
      <c r="T199" s="3" t="s">
        <v>125</v>
      </c>
      <c r="U199" s="3" t="s">
        <v>124</v>
      </c>
      <c r="V199" s="3" t="s">
        <v>125</v>
      </c>
      <c r="W199" s="3" t="s">
        <v>248</v>
      </c>
      <c r="X199" s="3" t="s">
        <v>583</v>
      </c>
      <c r="Y199" s="4">
        <v>45790</v>
      </c>
      <c r="Z199" s="4">
        <v>45791</v>
      </c>
      <c r="AA199" s="3">
        <v>192</v>
      </c>
      <c r="AB199" s="3">
        <v>495</v>
      </c>
      <c r="AC199" s="3">
        <v>0</v>
      </c>
      <c r="AD199" s="4">
        <v>45797</v>
      </c>
      <c r="AE199" s="10" t="str">
        <f>HYPERLINK("https://ieeg-my.sharepoint.com/:b:/g/personal/transparencia_ieeg_org_mx/EcbmO-4DMP5Cm1a08NxootgBZhLudERHwXU4HxOViZ5jgA?e=6yo50G")</f>
        <v>https://ieeg-my.sharepoint.com/:b:/g/personal/transparencia_ieeg_org_mx/EcbmO-4DMP5Cm1a08NxootgBZhLudERHwXU4HxOViZ5jgA?e=6yo50G</v>
      </c>
      <c r="AF199" s="3">
        <v>192</v>
      </c>
      <c r="AG199" s="10" t="s">
        <v>127</v>
      </c>
      <c r="AH199" s="3" t="s">
        <v>128</v>
      </c>
      <c r="AI199" s="4">
        <v>45839</v>
      </c>
      <c r="AJ199" s="3" t="s">
        <v>783</v>
      </c>
    </row>
    <row r="200" spans="1:36" x14ac:dyDescent="0.25">
      <c r="A200" s="3">
        <v>2025</v>
      </c>
      <c r="B200" s="4">
        <v>45748</v>
      </c>
      <c r="C200" s="4">
        <v>45838</v>
      </c>
      <c r="D200" t="s">
        <v>91</v>
      </c>
      <c r="E200" s="3" t="s">
        <v>129</v>
      </c>
      <c r="F200" s="3" t="s">
        <v>329</v>
      </c>
      <c r="G200" s="3" t="s">
        <v>330</v>
      </c>
      <c r="H200" s="3" t="s">
        <v>331</v>
      </c>
      <c r="I200" s="3" t="s">
        <v>332</v>
      </c>
      <c r="J200" s="3" t="s">
        <v>333</v>
      </c>
      <c r="K200" s="3" t="s">
        <v>334</v>
      </c>
      <c r="L200" t="s">
        <v>102</v>
      </c>
      <c r="M200" t="s">
        <v>103</v>
      </c>
      <c r="N200" s="3" t="s">
        <v>584</v>
      </c>
      <c r="O200" t="s">
        <v>105</v>
      </c>
      <c r="P200" s="3">
        <v>1</v>
      </c>
      <c r="Q200" s="3">
        <v>610</v>
      </c>
      <c r="R200" s="3" t="s">
        <v>124</v>
      </c>
      <c r="S200" s="3" t="s">
        <v>125</v>
      </c>
      <c r="T200" s="3" t="s">
        <v>125</v>
      </c>
      <c r="U200" s="3" t="s">
        <v>124</v>
      </c>
      <c r="V200" s="3" t="s">
        <v>125</v>
      </c>
      <c r="W200" s="3" t="s">
        <v>585</v>
      </c>
      <c r="X200" s="3" t="s">
        <v>584</v>
      </c>
      <c r="Y200" s="4">
        <v>56753</v>
      </c>
      <c r="Z200" s="4">
        <v>45799</v>
      </c>
      <c r="AA200" s="3">
        <v>193</v>
      </c>
      <c r="AB200" s="3">
        <v>610</v>
      </c>
      <c r="AC200" s="3">
        <v>0</v>
      </c>
      <c r="AD200" s="4">
        <v>45806</v>
      </c>
      <c r="AE200" s="10" t="str">
        <f>HYPERLINK("https://ieeg-my.sharepoint.com/:b:/g/personal/transparencia_ieeg_org_mx/EUjBXZEl0NpEvPOWoMh84NEBwygLXAHieF7G0pY7uq3CbA?e=S73fPA")</f>
        <v>https://ieeg-my.sharepoint.com/:b:/g/personal/transparencia_ieeg_org_mx/EUjBXZEl0NpEvPOWoMh84NEBwygLXAHieF7G0pY7uq3CbA?e=S73fPA</v>
      </c>
      <c r="AF200" s="3">
        <v>193</v>
      </c>
      <c r="AG200" s="10" t="s">
        <v>127</v>
      </c>
      <c r="AH200" s="3" t="s">
        <v>128</v>
      </c>
      <c r="AI200" s="4">
        <v>45839</v>
      </c>
      <c r="AJ200" s="3" t="s">
        <v>783</v>
      </c>
    </row>
    <row r="201" spans="1:36" x14ac:dyDescent="0.25">
      <c r="A201" s="3">
        <v>2025</v>
      </c>
      <c r="B201" s="4">
        <v>45748</v>
      </c>
      <c r="C201" s="4">
        <v>45838</v>
      </c>
      <c r="D201" t="s">
        <v>91</v>
      </c>
      <c r="E201" s="3" t="s">
        <v>129</v>
      </c>
      <c r="F201" s="3" t="s">
        <v>329</v>
      </c>
      <c r="G201" s="3" t="s">
        <v>330</v>
      </c>
      <c r="H201" s="3" t="s">
        <v>331</v>
      </c>
      <c r="I201" s="3" t="s">
        <v>332</v>
      </c>
      <c r="J201" s="3" t="s">
        <v>333</v>
      </c>
      <c r="K201" s="3" t="s">
        <v>334</v>
      </c>
      <c r="L201" t="s">
        <v>102</v>
      </c>
      <c r="M201" t="s">
        <v>103</v>
      </c>
      <c r="N201" s="3" t="s">
        <v>584</v>
      </c>
      <c r="O201" t="s">
        <v>105</v>
      </c>
      <c r="P201" s="3">
        <v>1</v>
      </c>
      <c r="Q201" s="3">
        <v>618</v>
      </c>
      <c r="R201" s="3" t="s">
        <v>124</v>
      </c>
      <c r="S201" s="3" t="s">
        <v>125</v>
      </c>
      <c r="T201" s="3" t="s">
        <v>125</v>
      </c>
      <c r="U201" s="3" t="s">
        <v>124</v>
      </c>
      <c r="V201" s="3" t="s">
        <v>125</v>
      </c>
      <c r="W201" s="3" t="s">
        <v>585</v>
      </c>
      <c r="X201" s="3" t="s">
        <v>584</v>
      </c>
      <c r="Y201" s="4">
        <v>56753</v>
      </c>
      <c r="Z201" s="4">
        <v>45799</v>
      </c>
      <c r="AA201" s="3">
        <v>194</v>
      </c>
      <c r="AB201" s="3">
        <v>618</v>
      </c>
      <c r="AC201" s="3">
        <v>0</v>
      </c>
      <c r="AD201" s="4">
        <v>45806</v>
      </c>
      <c r="AE201" s="3"/>
      <c r="AF201" s="3">
        <v>194</v>
      </c>
      <c r="AG201" s="10" t="s">
        <v>127</v>
      </c>
      <c r="AH201" s="3" t="s">
        <v>128</v>
      </c>
      <c r="AI201" s="4">
        <v>45839</v>
      </c>
      <c r="AJ201" s="3" t="s">
        <v>783</v>
      </c>
    </row>
    <row r="202" spans="1:36" x14ac:dyDescent="0.25">
      <c r="A202" s="3">
        <v>2025</v>
      </c>
      <c r="B202" s="4">
        <v>45748</v>
      </c>
      <c r="C202" s="4">
        <v>45838</v>
      </c>
      <c r="D202" t="s">
        <v>91</v>
      </c>
      <c r="E202" s="3" t="s">
        <v>116</v>
      </c>
      <c r="F202" s="3" t="s">
        <v>117</v>
      </c>
      <c r="G202" s="3" t="s">
        <v>118</v>
      </c>
      <c r="H202" s="3" t="s">
        <v>119</v>
      </c>
      <c r="I202" s="3" t="s">
        <v>120</v>
      </c>
      <c r="J202" s="3" t="s">
        <v>121</v>
      </c>
      <c r="K202" s="3" t="s">
        <v>122</v>
      </c>
      <c r="L202" t="s">
        <v>102</v>
      </c>
      <c r="M202" t="s">
        <v>103</v>
      </c>
      <c r="N202" s="3" t="s">
        <v>586</v>
      </c>
      <c r="O202" t="s">
        <v>105</v>
      </c>
      <c r="P202" s="3">
        <v>2</v>
      </c>
      <c r="Q202" s="3">
        <v>726</v>
      </c>
      <c r="R202" s="3" t="s">
        <v>124</v>
      </c>
      <c r="S202" s="3" t="s">
        <v>125</v>
      </c>
      <c r="T202" s="3" t="s">
        <v>126</v>
      </c>
      <c r="U202" s="3" t="s">
        <v>124</v>
      </c>
      <c r="V202" s="3" t="s">
        <v>125</v>
      </c>
      <c r="W202" s="3" t="s">
        <v>379</v>
      </c>
      <c r="X202" s="3" t="s">
        <v>586</v>
      </c>
      <c r="Y202" s="4">
        <v>45791</v>
      </c>
      <c r="Z202" s="4">
        <v>45796</v>
      </c>
      <c r="AA202" s="3">
        <v>195</v>
      </c>
      <c r="AB202" s="3">
        <v>726</v>
      </c>
      <c r="AC202" s="3">
        <v>0</v>
      </c>
      <c r="AD202" s="4">
        <v>45804</v>
      </c>
      <c r="AE202" s="3"/>
      <c r="AF202" s="3">
        <v>195</v>
      </c>
      <c r="AG202" s="10" t="s">
        <v>127</v>
      </c>
      <c r="AH202" s="3" t="s">
        <v>128</v>
      </c>
      <c r="AI202" s="4">
        <v>45839</v>
      </c>
      <c r="AJ202" s="3" t="s">
        <v>783</v>
      </c>
    </row>
    <row r="203" spans="1:36" x14ac:dyDescent="0.25">
      <c r="A203" s="3">
        <v>2025</v>
      </c>
      <c r="B203" s="4">
        <v>45748</v>
      </c>
      <c r="C203" s="4">
        <v>45838</v>
      </c>
      <c r="D203" t="s">
        <v>91</v>
      </c>
      <c r="E203" s="3" t="s">
        <v>129</v>
      </c>
      <c r="F203" s="3" t="s">
        <v>165</v>
      </c>
      <c r="G203" s="3" t="s">
        <v>166</v>
      </c>
      <c r="H203" s="3" t="s">
        <v>167</v>
      </c>
      <c r="I203" s="3" t="s">
        <v>168</v>
      </c>
      <c r="J203" s="3" t="s">
        <v>169</v>
      </c>
      <c r="K203" s="3" t="s">
        <v>144</v>
      </c>
      <c r="L203" t="s">
        <v>101</v>
      </c>
      <c r="M203" t="s">
        <v>103</v>
      </c>
      <c r="N203" s="3" t="s">
        <v>587</v>
      </c>
      <c r="O203" t="s">
        <v>105</v>
      </c>
      <c r="P203" s="3">
        <v>0</v>
      </c>
      <c r="Q203" s="3">
        <v>795</v>
      </c>
      <c r="R203" s="3" t="s">
        <v>124</v>
      </c>
      <c r="S203" s="3" t="s">
        <v>125</v>
      </c>
      <c r="T203" s="3" t="s">
        <v>171</v>
      </c>
      <c r="U203" s="3" t="s">
        <v>124</v>
      </c>
      <c r="V203" s="3" t="s">
        <v>125</v>
      </c>
      <c r="W203" s="3" t="s">
        <v>588</v>
      </c>
      <c r="X203" s="3" t="s">
        <v>587</v>
      </c>
      <c r="Y203" s="4">
        <v>45791</v>
      </c>
      <c r="Z203" s="4">
        <v>45803</v>
      </c>
      <c r="AA203" s="3">
        <v>196</v>
      </c>
      <c r="AB203" s="3">
        <v>795</v>
      </c>
      <c r="AC203" s="3">
        <v>0</v>
      </c>
      <c r="AD203" s="4">
        <v>45804</v>
      </c>
      <c r="AE203" s="3"/>
      <c r="AF203" s="3">
        <v>196</v>
      </c>
      <c r="AG203" s="10" t="s">
        <v>127</v>
      </c>
      <c r="AH203" s="3" t="s">
        <v>128</v>
      </c>
      <c r="AI203" s="4">
        <v>45839</v>
      </c>
      <c r="AJ203" s="3" t="s">
        <v>783</v>
      </c>
    </row>
    <row r="204" spans="1:36" x14ac:dyDescent="0.25">
      <c r="A204" s="3">
        <v>2025</v>
      </c>
      <c r="B204" s="4">
        <v>45748</v>
      </c>
      <c r="C204" s="4">
        <v>45838</v>
      </c>
      <c r="D204" t="s">
        <v>91</v>
      </c>
      <c r="E204" s="3" t="s">
        <v>129</v>
      </c>
      <c r="F204" s="3" t="s">
        <v>130</v>
      </c>
      <c r="G204" s="3" t="s">
        <v>131</v>
      </c>
      <c r="H204" s="3" t="s">
        <v>189</v>
      </c>
      <c r="I204" s="3" t="s">
        <v>190</v>
      </c>
      <c r="J204" s="3" t="s">
        <v>191</v>
      </c>
      <c r="K204" s="3" t="s">
        <v>176</v>
      </c>
      <c r="L204" t="s">
        <v>102</v>
      </c>
      <c r="M204" t="s">
        <v>103</v>
      </c>
      <c r="N204" s="3" t="s">
        <v>541</v>
      </c>
      <c r="O204" t="s">
        <v>105</v>
      </c>
      <c r="P204" s="3">
        <v>0</v>
      </c>
      <c r="Q204" s="3">
        <v>855</v>
      </c>
      <c r="R204" s="3" t="s">
        <v>124</v>
      </c>
      <c r="S204" s="3" t="s">
        <v>125</v>
      </c>
      <c r="T204" s="3" t="s">
        <v>193</v>
      </c>
      <c r="U204" s="3" t="s">
        <v>124</v>
      </c>
      <c r="V204" s="3" t="s">
        <v>125</v>
      </c>
      <c r="W204" s="3" t="s">
        <v>125</v>
      </c>
      <c r="X204" s="3" t="s">
        <v>541</v>
      </c>
      <c r="Y204" s="4">
        <v>45777</v>
      </c>
      <c r="Z204" s="4">
        <v>45799</v>
      </c>
      <c r="AA204" s="3">
        <v>197</v>
      </c>
      <c r="AB204" s="3">
        <v>855</v>
      </c>
      <c r="AC204" s="3">
        <v>0</v>
      </c>
      <c r="AD204" s="4">
        <v>45805</v>
      </c>
      <c r="AE204" s="3"/>
      <c r="AF204" s="3">
        <v>197</v>
      </c>
      <c r="AG204" s="10" t="s">
        <v>127</v>
      </c>
      <c r="AH204" s="3" t="s">
        <v>128</v>
      </c>
      <c r="AI204" s="4">
        <v>45839</v>
      </c>
      <c r="AJ204" s="3" t="s">
        <v>783</v>
      </c>
    </row>
    <row r="205" spans="1:36" x14ac:dyDescent="0.25">
      <c r="A205" s="3">
        <v>2025</v>
      </c>
      <c r="B205" s="4">
        <v>45748</v>
      </c>
      <c r="C205" s="4">
        <v>45838</v>
      </c>
      <c r="D205" t="s">
        <v>91</v>
      </c>
      <c r="E205" s="3" t="s">
        <v>129</v>
      </c>
      <c r="F205" s="3" t="s">
        <v>589</v>
      </c>
      <c r="G205" s="3" t="s">
        <v>285</v>
      </c>
      <c r="H205" s="3" t="s">
        <v>189</v>
      </c>
      <c r="I205" s="3" t="s">
        <v>590</v>
      </c>
      <c r="J205" s="3" t="s">
        <v>340</v>
      </c>
      <c r="K205" s="3" t="s">
        <v>176</v>
      </c>
      <c r="L205" t="s">
        <v>101</v>
      </c>
      <c r="M205" t="s">
        <v>103</v>
      </c>
      <c r="N205" s="3" t="s">
        <v>591</v>
      </c>
      <c r="O205" t="s">
        <v>105</v>
      </c>
      <c r="P205" s="3">
        <v>0</v>
      </c>
      <c r="Q205" s="3">
        <v>165</v>
      </c>
      <c r="R205" s="3" t="s">
        <v>124</v>
      </c>
      <c r="S205" s="3" t="s">
        <v>125</v>
      </c>
      <c r="T205" s="3" t="s">
        <v>193</v>
      </c>
      <c r="U205" s="3" t="s">
        <v>124</v>
      </c>
      <c r="V205" s="3" t="s">
        <v>125</v>
      </c>
      <c r="W205" s="3" t="s">
        <v>125</v>
      </c>
      <c r="X205" s="3" t="s">
        <v>591</v>
      </c>
      <c r="Y205" s="4">
        <v>45799</v>
      </c>
      <c r="Z205" s="4">
        <v>45799</v>
      </c>
      <c r="AA205" s="3">
        <v>198</v>
      </c>
      <c r="AB205" s="3">
        <v>165</v>
      </c>
      <c r="AC205" s="3">
        <v>0</v>
      </c>
      <c r="AD205" s="4">
        <v>45805</v>
      </c>
      <c r="AE205" s="10" t="str">
        <f>HYPERLINK("https://ieeg-my.sharepoint.com/:b:/g/personal/transparencia_ieeg_org_mx/ERvgORY0BCVNiZPo76f4NyIBLkIacj-ST2h1-dWtOgKTHA?e=RTKe9l")</f>
        <v>https://ieeg-my.sharepoint.com/:b:/g/personal/transparencia_ieeg_org_mx/ERvgORY0BCVNiZPo76f4NyIBLkIacj-ST2h1-dWtOgKTHA?e=RTKe9l</v>
      </c>
      <c r="AF205" s="3">
        <v>198</v>
      </c>
      <c r="AG205" s="10" t="s">
        <v>127</v>
      </c>
      <c r="AH205" s="3" t="s">
        <v>128</v>
      </c>
      <c r="AI205" s="4">
        <v>45839</v>
      </c>
      <c r="AJ205" s="3" t="s">
        <v>783</v>
      </c>
    </row>
    <row r="206" spans="1:36" x14ac:dyDescent="0.25">
      <c r="A206" s="3">
        <v>2025</v>
      </c>
      <c r="B206" s="4">
        <v>45748</v>
      </c>
      <c r="C206" s="4">
        <v>45838</v>
      </c>
      <c r="D206" t="s">
        <v>91</v>
      </c>
      <c r="E206" s="3" t="s">
        <v>129</v>
      </c>
      <c r="F206" s="3" t="s">
        <v>130</v>
      </c>
      <c r="G206" s="3" t="s">
        <v>131</v>
      </c>
      <c r="H206" s="3" t="s">
        <v>184</v>
      </c>
      <c r="I206" s="3" t="s">
        <v>592</v>
      </c>
      <c r="J206" s="3" t="s">
        <v>186</v>
      </c>
      <c r="K206" s="3" t="s">
        <v>187</v>
      </c>
      <c r="L206" t="s">
        <v>102</v>
      </c>
      <c r="M206" t="s">
        <v>103</v>
      </c>
      <c r="N206" s="3" t="s">
        <v>541</v>
      </c>
      <c r="O206" t="s">
        <v>105</v>
      </c>
      <c r="P206" s="3">
        <v>0</v>
      </c>
      <c r="Q206" s="3">
        <v>769</v>
      </c>
      <c r="R206" s="3" t="s">
        <v>124</v>
      </c>
      <c r="S206" s="3" t="s">
        <v>125</v>
      </c>
      <c r="T206" s="3" t="s">
        <v>163</v>
      </c>
      <c r="U206" s="3" t="s">
        <v>124</v>
      </c>
      <c r="V206" s="3" t="s">
        <v>125</v>
      </c>
      <c r="W206" s="3" t="s">
        <v>125</v>
      </c>
      <c r="X206" s="3" t="s">
        <v>541</v>
      </c>
      <c r="Y206" s="4">
        <v>45785</v>
      </c>
      <c r="Z206" s="4">
        <v>45803</v>
      </c>
      <c r="AA206" s="3">
        <v>199</v>
      </c>
      <c r="AB206" s="3">
        <v>769</v>
      </c>
      <c r="AC206" s="3">
        <v>0</v>
      </c>
      <c r="AD206" s="4">
        <v>45804</v>
      </c>
      <c r="AE206" s="3"/>
      <c r="AF206" s="3">
        <v>199</v>
      </c>
      <c r="AG206" s="10" t="s">
        <v>127</v>
      </c>
      <c r="AH206" s="3" t="s">
        <v>128</v>
      </c>
      <c r="AI206" s="4">
        <v>45839</v>
      </c>
      <c r="AJ206" s="3" t="s">
        <v>783</v>
      </c>
    </row>
    <row r="207" spans="1:36" x14ac:dyDescent="0.25">
      <c r="A207" s="3">
        <v>2025</v>
      </c>
      <c r="B207" s="4">
        <v>45748</v>
      </c>
      <c r="C207" s="4">
        <v>45838</v>
      </c>
      <c r="D207" t="s">
        <v>91</v>
      </c>
      <c r="E207" s="3" t="s">
        <v>129</v>
      </c>
      <c r="F207" s="3" t="s">
        <v>351</v>
      </c>
      <c r="G207" s="3" t="s">
        <v>330</v>
      </c>
      <c r="H207" s="3" t="s">
        <v>331</v>
      </c>
      <c r="I207" s="3" t="s">
        <v>352</v>
      </c>
      <c r="J207" s="3" t="s">
        <v>353</v>
      </c>
      <c r="K207" s="3" t="s">
        <v>354</v>
      </c>
      <c r="L207" t="s">
        <v>102</v>
      </c>
      <c r="M207" t="s">
        <v>103</v>
      </c>
      <c r="N207" s="3" t="s">
        <v>593</v>
      </c>
      <c r="O207" t="s">
        <v>105</v>
      </c>
      <c r="P207" s="3">
        <v>0</v>
      </c>
      <c r="Q207" s="3">
        <v>455</v>
      </c>
      <c r="R207" s="3" t="s">
        <v>124</v>
      </c>
      <c r="S207" s="3" t="s">
        <v>125</v>
      </c>
      <c r="T207" s="3" t="s">
        <v>125</v>
      </c>
      <c r="U207" s="3" t="s">
        <v>124</v>
      </c>
      <c r="V207" s="3" t="s">
        <v>125</v>
      </c>
      <c r="W207" s="3" t="s">
        <v>594</v>
      </c>
      <c r="X207" s="3" t="s">
        <v>593</v>
      </c>
      <c r="Y207" s="4">
        <v>45804</v>
      </c>
      <c r="Z207" s="4">
        <v>45804</v>
      </c>
      <c r="AA207" s="3">
        <v>200</v>
      </c>
      <c r="AB207" s="3">
        <v>455</v>
      </c>
      <c r="AC207" s="3">
        <v>0</v>
      </c>
      <c r="AD207" s="4">
        <v>45805</v>
      </c>
      <c r="AE207" s="10" t="str">
        <f>HYPERLINK("https://ieeg-my.sharepoint.com/:b:/g/personal/transparencia_ieeg_org_mx/EYULmb--b61Fln5YNHHSQTUBO_IECyzVYHFRqnO3DKcxPA?e=G8XDNQ")</f>
        <v>https://ieeg-my.sharepoint.com/:b:/g/personal/transparencia_ieeg_org_mx/EYULmb--b61Fln5YNHHSQTUBO_IECyzVYHFRqnO3DKcxPA?e=G8XDNQ</v>
      </c>
      <c r="AF207" s="3">
        <v>200</v>
      </c>
      <c r="AG207" s="10" t="s">
        <v>127</v>
      </c>
      <c r="AH207" s="3" t="s">
        <v>128</v>
      </c>
      <c r="AI207" s="4">
        <v>45839</v>
      </c>
      <c r="AJ207" s="3" t="s">
        <v>783</v>
      </c>
    </row>
    <row r="208" spans="1:36" x14ac:dyDescent="0.25">
      <c r="A208" s="3">
        <v>2025</v>
      </c>
      <c r="B208" s="4">
        <v>45748</v>
      </c>
      <c r="C208" s="4">
        <v>45838</v>
      </c>
      <c r="D208" t="s">
        <v>91</v>
      </c>
      <c r="E208" s="3" t="s">
        <v>129</v>
      </c>
      <c r="F208" s="3" t="s">
        <v>351</v>
      </c>
      <c r="G208" s="3" t="s">
        <v>330</v>
      </c>
      <c r="H208" s="3" t="s">
        <v>331</v>
      </c>
      <c r="I208" s="3" t="s">
        <v>352</v>
      </c>
      <c r="J208" s="3" t="s">
        <v>353</v>
      </c>
      <c r="K208" s="3" t="s">
        <v>354</v>
      </c>
      <c r="L208" t="s">
        <v>102</v>
      </c>
      <c r="M208" t="s">
        <v>103</v>
      </c>
      <c r="N208" s="3" t="s">
        <v>593</v>
      </c>
      <c r="O208" t="s">
        <v>105</v>
      </c>
      <c r="P208" s="3">
        <v>0</v>
      </c>
      <c r="Q208" s="3">
        <v>180</v>
      </c>
      <c r="R208" s="3" t="s">
        <v>124</v>
      </c>
      <c r="S208" s="3" t="s">
        <v>125</v>
      </c>
      <c r="T208" s="3" t="s">
        <v>125</v>
      </c>
      <c r="U208" s="3" t="s">
        <v>124</v>
      </c>
      <c r="V208" s="3" t="s">
        <v>125</v>
      </c>
      <c r="W208" s="3" t="s">
        <v>594</v>
      </c>
      <c r="X208" s="3" t="s">
        <v>593</v>
      </c>
      <c r="Y208" s="4">
        <v>45804</v>
      </c>
      <c r="Z208" s="4">
        <v>45804</v>
      </c>
      <c r="AA208" s="3">
        <v>201</v>
      </c>
      <c r="AB208" s="3">
        <v>180</v>
      </c>
      <c r="AC208" s="3">
        <v>0</v>
      </c>
      <c r="AD208" s="4">
        <v>45805</v>
      </c>
      <c r="AE208" s="3"/>
      <c r="AF208" s="3">
        <v>201</v>
      </c>
      <c r="AG208" s="10" t="s">
        <v>127</v>
      </c>
      <c r="AH208" s="3" t="s">
        <v>128</v>
      </c>
      <c r="AI208" s="4">
        <v>45839</v>
      </c>
      <c r="AJ208" s="3" t="s">
        <v>783</v>
      </c>
    </row>
    <row r="209" spans="1:36" x14ac:dyDescent="0.25">
      <c r="A209" s="3">
        <v>2025</v>
      </c>
      <c r="B209" s="4">
        <v>45748</v>
      </c>
      <c r="C209" s="4">
        <v>45838</v>
      </c>
      <c r="D209" t="s">
        <v>91</v>
      </c>
      <c r="E209" s="3" t="s">
        <v>116</v>
      </c>
      <c r="F209" s="3" t="s">
        <v>117</v>
      </c>
      <c r="G209" s="3" t="s">
        <v>118</v>
      </c>
      <c r="H209" s="3" t="s">
        <v>286</v>
      </c>
      <c r="I209" s="3" t="s">
        <v>295</v>
      </c>
      <c r="J209" s="3" t="s">
        <v>296</v>
      </c>
      <c r="K209" s="3" t="s">
        <v>159</v>
      </c>
      <c r="L209" t="s">
        <v>101</v>
      </c>
      <c r="M209" t="s">
        <v>103</v>
      </c>
      <c r="N209" s="3" t="s">
        <v>595</v>
      </c>
      <c r="O209" t="s">
        <v>105</v>
      </c>
      <c r="P209" s="3">
        <v>1</v>
      </c>
      <c r="Q209" s="3">
        <v>635.79999999999995</v>
      </c>
      <c r="R209" s="3" t="s">
        <v>124</v>
      </c>
      <c r="S209" s="3" t="s">
        <v>125</v>
      </c>
      <c r="T209" s="3" t="s">
        <v>291</v>
      </c>
      <c r="U209" s="3" t="s">
        <v>124</v>
      </c>
      <c r="V209" s="3" t="s">
        <v>125</v>
      </c>
      <c r="W209" s="3" t="s">
        <v>434</v>
      </c>
      <c r="X209" s="3" t="s">
        <v>595</v>
      </c>
      <c r="Y209" s="4">
        <v>45798</v>
      </c>
      <c r="Z209" s="4">
        <v>45798</v>
      </c>
      <c r="AA209" s="3">
        <v>202</v>
      </c>
      <c r="AB209" s="3">
        <v>635.79999999999995</v>
      </c>
      <c r="AC209" s="3">
        <v>0</v>
      </c>
      <c r="AD209" s="4">
        <v>45807</v>
      </c>
      <c r="AE209" s="10" t="str">
        <f>HYPERLINK("https://ieeg-my.sharepoint.com/:b:/g/personal/transparencia_ieeg_org_mx/EU9a9689rvZHsF5LZhzHjDkBMt9LM-LYVk2rtCeQlElt1A?e=DXvSK5")</f>
        <v>https://ieeg-my.sharepoint.com/:b:/g/personal/transparencia_ieeg_org_mx/EU9a9689rvZHsF5LZhzHjDkBMt9LM-LYVk2rtCeQlElt1A?e=DXvSK5</v>
      </c>
      <c r="AF209" s="3">
        <v>202</v>
      </c>
      <c r="AG209" s="10" t="s">
        <v>127</v>
      </c>
      <c r="AH209" s="3" t="s">
        <v>128</v>
      </c>
      <c r="AI209" s="4">
        <v>45839</v>
      </c>
      <c r="AJ209" s="3" t="s">
        <v>783</v>
      </c>
    </row>
    <row r="210" spans="1:36" x14ac:dyDescent="0.25">
      <c r="A210" s="3">
        <v>2025</v>
      </c>
      <c r="B210" s="4">
        <v>45748</v>
      </c>
      <c r="C210" s="4">
        <v>45838</v>
      </c>
      <c r="D210" t="s">
        <v>91</v>
      </c>
      <c r="E210" s="3" t="s">
        <v>129</v>
      </c>
      <c r="F210" s="3" t="s">
        <v>165</v>
      </c>
      <c r="G210" s="3" t="s">
        <v>166</v>
      </c>
      <c r="H210" s="3" t="s">
        <v>179</v>
      </c>
      <c r="I210" s="3" t="s">
        <v>180</v>
      </c>
      <c r="J210" s="3" t="s">
        <v>181</v>
      </c>
      <c r="K210" s="3" t="s">
        <v>182</v>
      </c>
      <c r="L210" t="s">
        <v>101</v>
      </c>
      <c r="M210" t="s">
        <v>103</v>
      </c>
      <c r="N210" s="3" t="s">
        <v>596</v>
      </c>
      <c r="O210" t="s">
        <v>105</v>
      </c>
      <c r="P210" s="3">
        <v>0</v>
      </c>
      <c r="Q210" s="3">
        <v>76</v>
      </c>
      <c r="R210" s="3" t="s">
        <v>124</v>
      </c>
      <c r="S210" s="3" t="s">
        <v>125</v>
      </c>
      <c r="T210" s="3" t="s">
        <v>125</v>
      </c>
      <c r="U210" s="3" t="s">
        <v>124</v>
      </c>
      <c r="V210" s="3" t="s">
        <v>125</v>
      </c>
      <c r="W210" s="3" t="s">
        <v>171</v>
      </c>
      <c r="X210" s="3" t="s">
        <v>596</v>
      </c>
      <c r="Y210" s="4">
        <v>45804</v>
      </c>
      <c r="Z210" s="4">
        <v>45804</v>
      </c>
      <c r="AA210" s="3">
        <v>203</v>
      </c>
      <c r="AB210" s="3">
        <v>76</v>
      </c>
      <c r="AC210" s="3">
        <v>0</v>
      </c>
      <c r="AD210" s="4">
        <v>45807</v>
      </c>
      <c r="AE210" s="3"/>
      <c r="AF210" s="3">
        <v>203</v>
      </c>
      <c r="AG210" s="10" t="s">
        <v>127</v>
      </c>
      <c r="AH210" s="3" t="s">
        <v>128</v>
      </c>
      <c r="AI210" s="4">
        <v>45839</v>
      </c>
      <c r="AJ210" s="3" t="s">
        <v>783</v>
      </c>
    </row>
    <row r="211" spans="1:36" x14ac:dyDescent="0.25">
      <c r="A211" s="3">
        <v>2025</v>
      </c>
      <c r="B211" s="4">
        <v>45748</v>
      </c>
      <c r="C211" s="4">
        <v>45838</v>
      </c>
      <c r="D211" t="s">
        <v>91</v>
      </c>
      <c r="E211" s="3" t="s">
        <v>194</v>
      </c>
      <c r="F211" s="3" t="s">
        <v>542</v>
      </c>
      <c r="G211" s="3" t="s">
        <v>201</v>
      </c>
      <c r="H211" s="3" t="s">
        <v>141</v>
      </c>
      <c r="I211" s="3" t="s">
        <v>597</v>
      </c>
      <c r="J211" s="3" t="s">
        <v>186</v>
      </c>
      <c r="K211" s="3" t="s">
        <v>598</v>
      </c>
      <c r="L211" t="s">
        <v>101</v>
      </c>
      <c r="M211" t="s">
        <v>103</v>
      </c>
      <c r="N211" s="3" t="s">
        <v>599</v>
      </c>
      <c r="O211" t="s">
        <v>105</v>
      </c>
      <c r="P211" s="3">
        <v>0</v>
      </c>
      <c r="Q211" s="3">
        <v>450</v>
      </c>
      <c r="R211" s="3" t="s">
        <v>124</v>
      </c>
      <c r="S211" s="3" t="s">
        <v>125</v>
      </c>
      <c r="T211" s="3" t="s">
        <v>125</v>
      </c>
      <c r="U211" s="3" t="s">
        <v>124</v>
      </c>
      <c r="V211" s="3" t="s">
        <v>125</v>
      </c>
      <c r="W211" s="3" t="s">
        <v>600</v>
      </c>
      <c r="X211" s="3" t="s">
        <v>599</v>
      </c>
      <c r="Y211" s="4">
        <v>45784</v>
      </c>
      <c r="Z211" s="4">
        <v>45784</v>
      </c>
      <c r="AA211" s="3">
        <v>204</v>
      </c>
      <c r="AB211" s="3">
        <v>450</v>
      </c>
      <c r="AC211" s="3">
        <v>0</v>
      </c>
      <c r="AD211" s="4">
        <v>45807</v>
      </c>
      <c r="AE211" s="3"/>
      <c r="AF211" s="3">
        <v>204</v>
      </c>
      <c r="AG211" s="10" t="s">
        <v>127</v>
      </c>
      <c r="AH211" s="3" t="s">
        <v>128</v>
      </c>
      <c r="AI211" s="4">
        <v>45839</v>
      </c>
      <c r="AJ211" s="3" t="s">
        <v>783</v>
      </c>
    </row>
    <row r="212" spans="1:36" x14ac:dyDescent="0.25">
      <c r="A212" s="3">
        <v>2025</v>
      </c>
      <c r="B212" s="4">
        <v>45748</v>
      </c>
      <c r="C212" s="4">
        <v>45838</v>
      </c>
      <c r="D212" t="s">
        <v>91</v>
      </c>
      <c r="E212" s="3" t="s">
        <v>194</v>
      </c>
      <c r="F212" s="3" t="s">
        <v>601</v>
      </c>
      <c r="G212" s="3" t="s">
        <v>322</v>
      </c>
      <c r="H212" s="3" t="s">
        <v>323</v>
      </c>
      <c r="I212" s="3" t="s">
        <v>602</v>
      </c>
      <c r="J212" s="3" t="s">
        <v>603</v>
      </c>
      <c r="K212" s="3" t="s">
        <v>604</v>
      </c>
      <c r="L212" t="s">
        <v>101</v>
      </c>
      <c r="M212" t="s">
        <v>103</v>
      </c>
      <c r="N212" s="3" t="s">
        <v>605</v>
      </c>
      <c r="O212" t="s">
        <v>105</v>
      </c>
      <c r="P212" s="3">
        <v>1</v>
      </c>
      <c r="Q212" s="5">
        <v>1320</v>
      </c>
      <c r="R212" s="3" t="s">
        <v>124</v>
      </c>
      <c r="S212" s="3" t="s">
        <v>125</v>
      </c>
      <c r="T212" s="3" t="s">
        <v>125</v>
      </c>
      <c r="U212" s="3" t="s">
        <v>124</v>
      </c>
      <c r="V212" s="3" t="s">
        <v>125</v>
      </c>
      <c r="W212" s="3" t="s">
        <v>606</v>
      </c>
      <c r="X212" s="3" t="s">
        <v>605</v>
      </c>
      <c r="Y212" s="4">
        <v>45799</v>
      </c>
      <c r="Z212" s="4">
        <v>45805</v>
      </c>
      <c r="AA212" s="3">
        <v>205</v>
      </c>
      <c r="AB212" s="5">
        <v>1320</v>
      </c>
      <c r="AC212" s="3">
        <v>0</v>
      </c>
      <c r="AD212" s="4">
        <v>45810</v>
      </c>
      <c r="AE212" s="10" t="str">
        <f>HYPERLINK("https://ieeg-my.sharepoint.com/:b:/g/personal/transparencia_ieeg_org_mx/Ee1laPuJR0RHtSZ6f929AIMBnuHFbdPehF01UwKzak22DQ?e=7sYvJX")</f>
        <v>https://ieeg-my.sharepoint.com/:b:/g/personal/transparencia_ieeg_org_mx/Ee1laPuJR0RHtSZ6f929AIMBnuHFbdPehF01UwKzak22DQ?e=7sYvJX</v>
      </c>
      <c r="AF212" s="3">
        <v>205</v>
      </c>
      <c r="AG212" s="10" t="s">
        <v>127</v>
      </c>
      <c r="AH212" s="3" t="s">
        <v>128</v>
      </c>
      <c r="AI212" s="4">
        <v>45839</v>
      </c>
      <c r="AJ212" s="3" t="s">
        <v>783</v>
      </c>
    </row>
    <row r="213" spans="1:36" x14ac:dyDescent="0.25">
      <c r="A213" s="3">
        <v>2025</v>
      </c>
      <c r="B213" s="4">
        <v>45748</v>
      </c>
      <c r="C213" s="4">
        <v>45838</v>
      </c>
      <c r="D213" t="s">
        <v>91</v>
      </c>
      <c r="E213" s="3" t="s">
        <v>116</v>
      </c>
      <c r="F213" s="3" t="s">
        <v>117</v>
      </c>
      <c r="G213" s="3" t="s">
        <v>118</v>
      </c>
      <c r="H213" s="3" t="s">
        <v>258</v>
      </c>
      <c r="I213" s="3" t="s">
        <v>259</v>
      </c>
      <c r="J213" s="3" t="s">
        <v>260</v>
      </c>
      <c r="K213" s="3" t="s">
        <v>261</v>
      </c>
      <c r="L213" t="s">
        <v>101</v>
      </c>
      <c r="M213" t="s">
        <v>103</v>
      </c>
      <c r="N213" s="3" t="s">
        <v>607</v>
      </c>
      <c r="O213" t="s">
        <v>105</v>
      </c>
      <c r="P213" s="3">
        <v>0</v>
      </c>
      <c r="Q213" s="3">
        <v>90</v>
      </c>
      <c r="R213" s="3" t="s">
        <v>124</v>
      </c>
      <c r="S213" s="3" t="s">
        <v>125</v>
      </c>
      <c r="T213" s="3" t="s">
        <v>263</v>
      </c>
      <c r="U213" s="3" t="s">
        <v>124</v>
      </c>
      <c r="V213" s="3" t="s">
        <v>125</v>
      </c>
      <c r="W213" s="3" t="s">
        <v>125</v>
      </c>
      <c r="X213" s="3" t="s">
        <v>607</v>
      </c>
      <c r="Y213" s="4">
        <v>45797</v>
      </c>
      <c r="Z213" s="4">
        <v>45797</v>
      </c>
      <c r="AA213" s="3">
        <v>206</v>
      </c>
      <c r="AB213" s="3">
        <v>90</v>
      </c>
      <c r="AC213" s="3">
        <v>0</v>
      </c>
      <c r="AD213" s="4">
        <v>45811</v>
      </c>
      <c r="AE213" s="3"/>
      <c r="AF213" s="3">
        <v>206</v>
      </c>
      <c r="AG213" s="10" t="s">
        <v>127</v>
      </c>
      <c r="AH213" s="3" t="s">
        <v>128</v>
      </c>
      <c r="AI213" s="4">
        <v>45839</v>
      </c>
      <c r="AJ213" s="3" t="s">
        <v>783</v>
      </c>
    </row>
    <row r="214" spans="1:36" x14ac:dyDescent="0.25">
      <c r="A214" s="3">
        <v>2025</v>
      </c>
      <c r="B214" s="4">
        <v>45748</v>
      </c>
      <c r="C214" s="4">
        <v>45838</v>
      </c>
      <c r="D214" t="s">
        <v>91</v>
      </c>
      <c r="E214" s="3" t="s">
        <v>116</v>
      </c>
      <c r="F214" s="3" t="s">
        <v>117</v>
      </c>
      <c r="G214" s="3" t="s">
        <v>118</v>
      </c>
      <c r="H214" s="3" t="s">
        <v>258</v>
      </c>
      <c r="I214" s="3" t="s">
        <v>259</v>
      </c>
      <c r="J214" s="3" t="s">
        <v>260</v>
      </c>
      <c r="K214" s="3" t="s">
        <v>261</v>
      </c>
      <c r="L214" t="s">
        <v>101</v>
      </c>
      <c r="M214" t="s">
        <v>103</v>
      </c>
      <c r="N214" s="3" t="s">
        <v>607</v>
      </c>
      <c r="O214" t="s">
        <v>105</v>
      </c>
      <c r="P214" s="3">
        <v>0</v>
      </c>
      <c r="Q214" s="3">
        <v>208</v>
      </c>
      <c r="R214" s="3" t="s">
        <v>124</v>
      </c>
      <c r="S214" s="3" t="s">
        <v>125</v>
      </c>
      <c r="T214" s="3" t="s">
        <v>263</v>
      </c>
      <c r="U214" s="3" t="s">
        <v>124</v>
      </c>
      <c r="V214" s="3" t="s">
        <v>125</v>
      </c>
      <c r="W214" s="3" t="s">
        <v>125</v>
      </c>
      <c r="X214" s="3" t="s">
        <v>607</v>
      </c>
      <c r="Y214" s="4">
        <v>45797</v>
      </c>
      <c r="Z214" s="4">
        <v>45797</v>
      </c>
      <c r="AA214" s="3">
        <v>207</v>
      </c>
      <c r="AB214" s="3">
        <v>208</v>
      </c>
      <c r="AC214" s="3">
        <v>0</v>
      </c>
      <c r="AD214" s="4">
        <v>45811</v>
      </c>
      <c r="AE214" s="10" t="str">
        <f>HYPERLINK("https://ieeg-my.sharepoint.com/:b:/g/personal/transparencia_ieeg_org_mx/EftIkkAXXnpAqBDKbh6GQN0B2m8EgROKJ6hHAyerhBUGIQ?e=hj1C1f")</f>
        <v>https://ieeg-my.sharepoint.com/:b:/g/personal/transparencia_ieeg_org_mx/EftIkkAXXnpAqBDKbh6GQN0B2m8EgROKJ6hHAyerhBUGIQ?e=hj1C1f</v>
      </c>
      <c r="AF214" s="3">
        <v>207</v>
      </c>
      <c r="AG214" s="10" t="s">
        <v>127</v>
      </c>
      <c r="AH214" s="3" t="s">
        <v>128</v>
      </c>
      <c r="AI214" s="4">
        <v>45839</v>
      </c>
      <c r="AJ214" s="3" t="s">
        <v>783</v>
      </c>
    </row>
    <row r="215" spans="1:36" x14ac:dyDescent="0.25">
      <c r="A215" s="3">
        <v>2025</v>
      </c>
      <c r="B215" s="4">
        <v>45748</v>
      </c>
      <c r="C215" s="4">
        <v>45838</v>
      </c>
      <c r="D215" t="s">
        <v>91</v>
      </c>
      <c r="E215" s="3" t="s">
        <v>129</v>
      </c>
      <c r="F215" s="3" t="s">
        <v>130</v>
      </c>
      <c r="G215" s="3" t="s">
        <v>131</v>
      </c>
      <c r="H215" s="3" t="s">
        <v>258</v>
      </c>
      <c r="I215" s="3" t="s">
        <v>371</v>
      </c>
      <c r="J215" s="3" t="s">
        <v>372</v>
      </c>
      <c r="K215" s="3" t="s">
        <v>151</v>
      </c>
      <c r="L215" t="s">
        <v>102</v>
      </c>
      <c r="M215" t="s">
        <v>103</v>
      </c>
      <c r="N215" s="3" t="s">
        <v>608</v>
      </c>
      <c r="O215" t="s">
        <v>105</v>
      </c>
      <c r="P215" s="3">
        <v>0</v>
      </c>
      <c r="Q215" s="3">
        <v>31</v>
      </c>
      <c r="R215" s="3" t="s">
        <v>124</v>
      </c>
      <c r="S215" s="3" t="s">
        <v>125</v>
      </c>
      <c r="T215" s="3" t="s">
        <v>263</v>
      </c>
      <c r="U215" s="3" t="s">
        <v>124</v>
      </c>
      <c r="V215" s="3" t="s">
        <v>125</v>
      </c>
      <c r="W215" s="3" t="s">
        <v>609</v>
      </c>
      <c r="X215" s="3" t="s">
        <v>608</v>
      </c>
      <c r="Y215" s="4">
        <v>45804</v>
      </c>
      <c r="Z215" s="4">
        <v>45804</v>
      </c>
      <c r="AA215" s="3">
        <v>208</v>
      </c>
      <c r="AB215" s="3">
        <v>31</v>
      </c>
      <c r="AC215" s="3">
        <v>0</v>
      </c>
      <c r="AD215" s="4">
        <v>45811</v>
      </c>
      <c r="AE215" s="3"/>
      <c r="AF215" s="3">
        <v>208</v>
      </c>
      <c r="AG215" s="10" t="s">
        <v>127</v>
      </c>
      <c r="AH215" s="3" t="s">
        <v>128</v>
      </c>
      <c r="AI215" s="4">
        <v>45839</v>
      </c>
      <c r="AJ215" s="3" t="s">
        <v>783</v>
      </c>
    </row>
    <row r="216" spans="1:36" x14ac:dyDescent="0.25">
      <c r="A216" s="3">
        <v>2025</v>
      </c>
      <c r="B216" s="4">
        <v>45748</v>
      </c>
      <c r="C216" s="4">
        <v>45838</v>
      </c>
      <c r="D216" t="s">
        <v>91</v>
      </c>
      <c r="E216" s="3" t="s">
        <v>129</v>
      </c>
      <c r="F216" s="3" t="s">
        <v>165</v>
      </c>
      <c r="G216" s="3" t="s">
        <v>166</v>
      </c>
      <c r="H216" s="3" t="s">
        <v>306</v>
      </c>
      <c r="I216" s="3" t="s">
        <v>307</v>
      </c>
      <c r="J216" s="3" t="s">
        <v>150</v>
      </c>
      <c r="K216" s="3" t="s">
        <v>308</v>
      </c>
      <c r="L216" t="s">
        <v>101</v>
      </c>
      <c r="M216" t="s">
        <v>103</v>
      </c>
      <c r="N216" s="3" t="s">
        <v>610</v>
      </c>
      <c r="O216" t="s">
        <v>105</v>
      </c>
      <c r="P216" s="3">
        <v>0</v>
      </c>
      <c r="Q216" s="3">
        <v>673</v>
      </c>
      <c r="R216" s="3" t="s">
        <v>124</v>
      </c>
      <c r="S216" s="3" t="s">
        <v>125</v>
      </c>
      <c r="T216" s="3" t="s">
        <v>306</v>
      </c>
      <c r="U216" s="3" t="s">
        <v>124</v>
      </c>
      <c r="V216" s="3" t="s">
        <v>125</v>
      </c>
      <c r="W216" s="3" t="s">
        <v>125</v>
      </c>
      <c r="X216" s="3" t="s">
        <v>610</v>
      </c>
      <c r="Y216" s="4">
        <v>45785</v>
      </c>
      <c r="Z216" s="4">
        <v>45797</v>
      </c>
      <c r="AA216" s="3">
        <v>209</v>
      </c>
      <c r="AB216" s="3">
        <v>673</v>
      </c>
      <c r="AC216" s="3">
        <v>0</v>
      </c>
      <c r="AD216" s="4">
        <v>45818</v>
      </c>
      <c r="AE216" s="3"/>
      <c r="AF216" s="3">
        <v>209</v>
      </c>
      <c r="AG216" s="10" t="s">
        <v>127</v>
      </c>
      <c r="AH216" s="3" t="s">
        <v>128</v>
      </c>
      <c r="AI216" s="4">
        <v>45839</v>
      </c>
      <c r="AJ216" s="3" t="s">
        <v>783</v>
      </c>
    </row>
    <row r="217" spans="1:36" x14ac:dyDescent="0.25">
      <c r="A217" s="3">
        <v>2025</v>
      </c>
      <c r="B217" s="4">
        <v>45748</v>
      </c>
      <c r="C217" s="4">
        <v>45838</v>
      </c>
      <c r="D217" t="s">
        <v>91</v>
      </c>
      <c r="E217" s="3" t="s">
        <v>194</v>
      </c>
      <c r="F217" s="3" t="s">
        <v>611</v>
      </c>
      <c r="G217" s="3" t="s">
        <v>429</v>
      </c>
      <c r="H217" s="3" t="s">
        <v>470</v>
      </c>
      <c r="I217" s="3" t="s">
        <v>612</v>
      </c>
      <c r="J217" s="3" t="s">
        <v>613</v>
      </c>
      <c r="K217" s="3" t="s">
        <v>614</v>
      </c>
      <c r="L217" t="s">
        <v>102</v>
      </c>
      <c r="M217" t="s">
        <v>103</v>
      </c>
      <c r="N217" s="3" t="s">
        <v>615</v>
      </c>
      <c r="O217" t="s">
        <v>105</v>
      </c>
      <c r="P217" s="3">
        <v>0</v>
      </c>
      <c r="Q217" s="3">
        <v>948.64</v>
      </c>
      <c r="R217" s="3" t="s">
        <v>124</v>
      </c>
      <c r="S217" s="3" t="s">
        <v>125</v>
      </c>
      <c r="T217" s="3" t="s">
        <v>125</v>
      </c>
      <c r="U217" s="3" t="s">
        <v>124</v>
      </c>
      <c r="V217" s="3" t="s">
        <v>125</v>
      </c>
      <c r="W217" s="3" t="s">
        <v>171</v>
      </c>
      <c r="X217" s="3" t="s">
        <v>615</v>
      </c>
      <c r="Y217" s="4">
        <v>45772</v>
      </c>
      <c r="Z217" s="4">
        <v>45779</v>
      </c>
      <c r="AA217" s="3">
        <v>210</v>
      </c>
      <c r="AB217" s="3">
        <v>948.64</v>
      </c>
      <c r="AC217" s="3">
        <v>0</v>
      </c>
      <c r="AD217" s="4">
        <v>45785</v>
      </c>
      <c r="AE217" s="10" t="str">
        <f>HYPERLINK("https://ieeg-my.sharepoint.com/:b:/g/personal/transparencia_ieeg_org_mx/EfLqD-W7LgZMscAsfhDAHRgBecBmPs6vKeFWfTD43BVmoQ?e=4efZCE")</f>
        <v>https://ieeg-my.sharepoint.com/:b:/g/personal/transparencia_ieeg_org_mx/EfLqD-W7LgZMscAsfhDAHRgBecBmPs6vKeFWfTD43BVmoQ?e=4efZCE</v>
      </c>
      <c r="AF217" s="3">
        <v>210</v>
      </c>
      <c r="AG217" s="10" t="s">
        <v>127</v>
      </c>
      <c r="AH217" s="3" t="s">
        <v>128</v>
      </c>
      <c r="AI217" s="4">
        <v>45839</v>
      </c>
      <c r="AJ217" s="3" t="s">
        <v>783</v>
      </c>
    </row>
    <row r="218" spans="1:36" x14ac:dyDescent="0.25">
      <c r="A218" s="3">
        <v>2025</v>
      </c>
      <c r="B218" s="4">
        <v>45748</v>
      </c>
      <c r="C218" s="4">
        <v>45838</v>
      </c>
      <c r="D218" t="s">
        <v>91</v>
      </c>
      <c r="E218" s="3" t="s">
        <v>194</v>
      </c>
      <c r="F218" s="3" t="s">
        <v>531</v>
      </c>
      <c r="G218" s="3" t="s">
        <v>429</v>
      </c>
      <c r="H218" s="3" t="s">
        <v>470</v>
      </c>
      <c r="I218" s="3" t="s">
        <v>616</v>
      </c>
      <c r="J218" s="3" t="s">
        <v>617</v>
      </c>
      <c r="K218" s="3" t="s">
        <v>150</v>
      </c>
      <c r="L218" t="s">
        <v>102</v>
      </c>
      <c r="M218" t="s">
        <v>103</v>
      </c>
      <c r="N218" s="3" t="s">
        <v>615</v>
      </c>
      <c r="O218" t="s">
        <v>105</v>
      </c>
      <c r="P218" s="3">
        <v>0</v>
      </c>
      <c r="Q218" s="3">
        <v>935.14</v>
      </c>
      <c r="R218" s="3" t="s">
        <v>124</v>
      </c>
      <c r="S218" s="3" t="s">
        <v>125</v>
      </c>
      <c r="T218" s="3" t="s">
        <v>125</v>
      </c>
      <c r="U218" s="3" t="s">
        <v>124</v>
      </c>
      <c r="V218" s="3" t="s">
        <v>125</v>
      </c>
      <c r="W218" s="3" t="s">
        <v>171</v>
      </c>
      <c r="X218" s="3" t="s">
        <v>615</v>
      </c>
      <c r="Y218" s="4">
        <v>45772</v>
      </c>
      <c r="Z218" s="4">
        <v>45780</v>
      </c>
      <c r="AA218" s="3">
        <v>211</v>
      </c>
      <c r="AB218" s="3">
        <v>935.14</v>
      </c>
      <c r="AC218" s="3">
        <v>0</v>
      </c>
      <c r="AD218" s="4">
        <v>45785</v>
      </c>
      <c r="AE218" s="10" t="str">
        <f>HYPERLINK("https://ieeg-my.sharepoint.com/:b:/g/personal/transparencia_ieeg_org_mx/Eck5nXS-DlVHiGvdR9F6ltkB9c0QC5vyrM8DbH98UlyS8A?e=smOtUt")</f>
        <v>https://ieeg-my.sharepoint.com/:b:/g/personal/transparencia_ieeg_org_mx/Eck5nXS-DlVHiGvdR9F6ltkB9c0QC5vyrM8DbH98UlyS8A?e=smOtUt</v>
      </c>
      <c r="AF218" s="3">
        <v>211</v>
      </c>
      <c r="AG218" s="10" t="s">
        <v>127</v>
      </c>
      <c r="AH218" s="3" t="s">
        <v>128</v>
      </c>
      <c r="AI218" s="4">
        <v>45839</v>
      </c>
      <c r="AJ218" s="3" t="s">
        <v>783</v>
      </c>
    </row>
    <row r="219" spans="1:36" x14ac:dyDescent="0.25">
      <c r="A219" s="3">
        <v>2025</v>
      </c>
      <c r="B219" s="4">
        <v>45748</v>
      </c>
      <c r="C219" s="4">
        <v>45838</v>
      </c>
      <c r="D219" t="s">
        <v>91</v>
      </c>
      <c r="E219" s="3" t="s">
        <v>194</v>
      </c>
      <c r="F219" s="3" t="s">
        <v>380</v>
      </c>
      <c r="G219" s="3" t="s">
        <v>208</v>
      </c>
      <c r="H219" s="3" t="s">
        <v>470</v>
      </c>
      <c r="I219" s="3" t="s">
        <v>618</v>
      </c>
      <c r="J219" s="3" t="s">
        <v>151</v>
      </c>
      <c r="K219" s="3" t="s">
        <v>619</v>
      </c>
      <c r="L219" t="s">
        <v>101</v>
      </c>
      <c r="M219" t="s">
        <v>103</v>
      </c>
      <c r="N219" s="3" t="s">
        <v>615</v>
      </c>
      <c r="O219" t="s">
        <v>105</v>
      </c>
      <c r="P219" s="3">
        <v>0</v>
      </c>
      <c r="Q219" s="3">
        <v>749.3</v>
      </c>
      <c r="R219" s="3" t="s">
        <v>124</v>
      </c>
      <c r="S219" s="3" t="s">
        <v>125</v>
      </c>
      <c r="T219" s="3" t="s">
        <v>125</v>
      </c>
      <c r="U219" s="3" t="s">
        <v>124</v>
      </c>
      <c r="V219" s="3" t="s">
        <v>125</v>
      </c>
      <c r="W219" s="3" t="s">
        <v>171</v>
      </c>
      <c r="X219" s="3" t="s">
        <v>615</v>
      </c>
      <c r="Y219" s="4">
        <v>45772</v>
      </c>
      <c r="Z219" s="4">
        <v>45781</v>
      </c>
      <c r="AA219" s="3">
        <v>212</v>
      </c>
      <c r="AB219" s="3">
        <v>749.3</v>
      </c>
      <c r="AC219" s="3">
        <v>0</v>
      </c>
      <c r="AD219" s="4">
        <v>45785</v>
      </c>
      <c r="AE219" s="10" t="str">
        <f>HYPERLINK("https://ieeg-my.sharepoint.com/:b:/g/personal/transparencia_ieeg_org_mx/EUyhO01z66dPoiruKtEyK6UBaf4G8XjAmj2YN_qrMRH3YQ?e=8qMaCq")</f>
        <v>https://ieeg-my.sharepoint.com/:b:/g/personal/transparencia_ieeg_org_mx/EUyhO01z66dPoiruKtEyK6UBaf4G8XjAmj2YN_qrMRH3YQ?e=8qMaCq</v>
      </c>
      <c r="AF219" s="3">
        <v>212</v>
      </c>
      <c r="AG219" s="10" t="s">
        <v>127</v>
      </c>
      <c r="AH219" s="3" t="s">
        <v>128</v>
      </c>
      <c r="AI219" s="4">
        <v>45839</v>
      </c>
      <c r="AJ219" s="3" t="s">
        <v>783</v>
      </c>
    </row>
    <row r="220" spans="1:36" x14ac:dyDescent="0.25">
      <c r="A220" s="3">
        <v>2025</v>
      </c>
      <c r="B220" s="4">
        <v>45748</v>
      </c>
      <c r="C220" s="4">
        <v>45838</v>
      </c>
      <c r="D220" t="s">
        <v>91</v>
      </c>
      <c r="E220" s="3" t="s">
        <v>194</v>
      </c>
      <c r="F220" s="3" t="s">
        <v>380</v>
      </c>
      <c r="G220" s="3" t="s">
        <v>208</v>
      </c>
      <c r="H220" s="3" t="s">
        <v>470</v>
      </c>
      <c r="I220" s="3" t="s">
        <v>620</v>
      </c>
      <c r="J220" s="3" t="s">
        <v>621</v>
      </c>
      <c r="K220" s="3" t="s">
        <v>144</v>
      </c>
      <c r="L220" t="s">
        <v>101</v>
      </c>
      <c r="M220" t="s">
        <v>103</v>
      </c>
      <c r="N220" s="3" t="s">
        <v>615</v>
      </c>
      <c r="O220" t="s">
        <v>105</v>
      </c>
      <c r="P220" s="3">
        <v>0</v>
      </c>
      <c r="Q220" s="3">
        <v>957</v>
      </c>
      <c r="R220" s="3" t="s">
        <v>124</v>
      </c>
      <c r="S220" s="3" t="s">
        <v>125</v>
      </c>
      <c r="T220" s="3" t="s">
        <v>125</v>
      </c>
      <c r="U220" s="3" t="s">
        <v>124</v>
      </c>
      <c r="V220" s="3" t="s">
        <v>125</v>
      </c>
      <c r="W220" s="3" t="s">
        <v>171</v>
      </c>
      <c r="X220" s="3" t="s">
        <v>615</v>
      </c>
      <c r="Y220" s="4">
        <v>45772</v>
      </c>
      <c r="Z220" s="4">
        <v>45781</v>
      </c>
      <c r="AA220" s="3">
        <v>213</v>
      </c>
      <c r="AB220" s="3">
        <v>957</v>
      </c>
      <c r="AC220" s="3">
        <v>0</v>
      </c>
      <c r="AD220" s="4">
        <v>45785</v>
      </c>
      <c r="AE220" s="10" t="str">
        <f>HYPERLINK("https://ieeg-my.sharepoint.com/:b:/g/personal/transparencia_ieeg_org_mx/EWiubuHjq09OljUioRYkZbABXrz7hjCdvQB4ESfTg5JBhg?e=0Kkdsl")</f>
        <v>https://ieeg-my.sharepoint.com/:b:/g/personal/transparencia_ieeg_org_mx/EWiubuHjq09OljUioRYkZbABXrz7hjCdvQB4ESfTg5JBhg?e=0Kkdsl</v>
      </c>
      <c r="AF220" s="3">
        <v>213</v>
      </c>
      <c r="AG220" s="10" t="s">
        <v>127</v>
      </c>
      <c r="AH220" s="3" t="s">
        <v>128</v>
      </c>
      <c r="AI220" s="4">
        <v>45839</v>
      </c>
      <c r="AJ220" s="3" t="s">
        <v>783</v>
      </c>
    </row>
    <row r="221" spans="1:36" x14ac:dyDescent="0.25">
      <c r="A221" s="3">
        <v>2025</v>
      </c>
      <c r="B221" s="4">
        <v>45748</v>
      </c>
      <c r="C221" s="4">
        <v>45838</v>
      </c>
      <c r="D221" t="s">
        <v>91</v>
      </c>
      <c r="E221" s="3" t="s">
        <v>116</v>
      </c>
      <c r="F221" s="3" t="s">
        <v>622</v>
      </c>
      <c r="G221" s="3" t="s">
        <v>623</v>
      </c>
      <c r="H221" s="3" t="s">
        <v>470</v>
      </c>
      <c r="I221" s="3" t="s">
        <v>624</v>
      </c>
      <c r="J221" s="3" t="s">
        <v>625</v>
      </c>
      <c r="K221" s="3" t="s">
        <v>293</v>
      </c>
      <c r="L221" t="s">
        <v>102</v>
      </c>
      <c r="M221" t="s">
        <v>103</v>
      </c>
      <c r="N221" s="3" t="s">
        <v>615</v>
      </c>
      <c r="O221" t="s">
        <v>105</v>
      </c>
      <c r="P221" s="3">
        <v>0</v>
      </c>
      <c r="Q221" s="3">
        <v>403</v>
      </c>
      <c r="R221" s="3" t="s">
        <v>124</v>
      </c>
      <c r="S221" s="3" t="s">
        <v>125</v>
      </c>
      <c r="T221" s="3" t="s">
        <v>125</v>
      </c>
      <c r="U221" s="3" t="s">
        <v>124</v>
      </c>
      <c r="V221" s="3" t="s">
        <v>125</v>
      </c>
      <c r="W221" s="3" t="s">
        <v>171</v>
      </c>
      <c r="X221" s="3" t="s">
        <v>615</v>
      </c>
      <c r="Y221" s="4">
        <v>45778</v>
      </c>
      <c r="Z221" s="4">
        <v>45781</v>
      </c>
      <c r="AA221" s="3">
        <v>214</v>
      </c>
      <c r="AB221" s="3">
        <v>403</v>
      </c>
      <c r="AC221" s="3">
        <v>0</v>
      </c>
      <c r="AD221" s="4">
        <v>45785</v>
      </c>
      <c r="AE221" s="10" t="str">
        <f>HYPERLINK("https://ieeg-my.sharepoint.com/:b:/g/personal/transparencia_ieeg_org_mx/EbwqpdR7nYRNiEYTqs9UVnsBkgj9yOgVOGwq2Xht2JYS6g?e=mGhveK")</f>
        <v>https://ieeg-my.sharepoint.com/:b:/g/personal/transparencia_ieeg_org_mx/EbwqpdR7nYRNiEYTqs9UVnsBkgj9yOgVOGwq2Xht2JYS6g?e=mGhveK</v>
      </c>
      <c r="AF221" s="3">
        <v>214</v>
      </c>
      <c r="AG221" s="10" t="s">
        <v>127</v>
      </c>
      <c r="AH221" s="3" t="s">
        <v>128</v>
      </c>
      <c r="AI221" s="4">
        <v>45839</v>
      </c>
      <c r="AJ221" s="3" t="s">
        <v>783</v>
      </c>
    </row>
    <row r="222" spans="1:36" x14ac:dyDescent="0.25">
      <c r="A222" s="3">
        <v>2025</v>
      </c>
      <c r="B222" s="4">
        <v>45748</v>
      </c>
      <c r="C222" s="4">
        <v>45838</v>
      </c>
      <c r="D222" t="s">
        <v>91</v>
      </c>
      <c r="E222" s="3" t="s">
        <v>194</v>
      </c>
      <c r="F222" s="3" t="s">
        <v>469</v>
      </c>
      <c r="G222" s="3" t="s">
        <v>201</v>
      </c>
      <c r="H222" s="3" t="s">
        <v>470</v>
      </c>
      <c r="I222" s="3" t="s">
        <v>471</v>
      </c>
      <c r="J222" s="3" t="s">
        <v>240</v>
      </c>
      <c r="K222" s="3" t="s">
        <v>472</v>
      </c>
      <c r="L222" t="s">
        <v>102</v>
      </c>
      <c r="M222" t="s">
        <v>103</v>
      </c>
      <c r="N222" s="3" t="s">
        <v>615</v>
      </c>
      <c r="O222" t="s">
        <v>105</v>
      </c>
      <c r="P222" s="3">
        <v>0</v>
      </c>
      <c r="Q222" s="3">
        <v>191.4</v>
      </c>
      <c r="R222" s="3" t="s">
        <v>124</v>
      </c>
      <c r="S222" s="3" t="s">
        <v>125</v>
      </c>
      <c r="T222" s="3" t="s">
        <v>125</v>
      </c>
      <c r="U222" s="3" t="s">
        <v>124</v>
      </c>
      <c r="V222" s="3" t="s">
        <v>125</v>
      </c>
      <c r="W222" s="3" t="s">
        <v>171</v>
      </c>
      <c r="X222" s="3" t="s">
        <v>615</v>
      </c>
      <c r="Y222" s="4">
        <v>45775</v>
      </c>
      <c r="Z222" s="4">
        <v>45775</v>
      </c>
      <c r="AA222" s="3">
        <v>215</v>
      </c>
      <c r="AB222" s="3">
        <v>191.4</v>
      </c>
      <c r="AC222" s="3">
        <v>0</v>
      </c>
      <c r="AD222" s="4">
        <v>45789</v>
      </c>
      <c r="AE222" s="10" t="str">
        <f>HYPERLINK("https://ieeg-my.sharepoint.com/:b:/g/personal/transparencia_ieeg_org_mx/EZYPWRT2H8NGg04AIn8GIckByE17eJml3zT1DXlPBiZeeA?e=wZKRIa")</f>
        <v>https://ieeg-my.sharepoint.com/:b:/g/personal/transparencia_ieeg_org_mx/EZYPWRT2H8NGg04AIn8GIckByE17eJml3zT1DXlPBiZeeA?e=wZKRIa</v>
      </c>
      <c r="AF222" s="3">
        <v>215</v>
      </c>
      <c r="AG222" s="10" t="s">
        <v>127</v>
      </c>
      <c r="AH222" s="3" t="s">
        <v>128</v>
      </c>
      <c r="AI222" s="4">
        <v>45839</v>
      </c>
      <c r="AJ222" s="3" t="s">
        <v>783</v>
      </c>
    </row>
    <row r="223" spans="1:36" x14ac:dyDescent="0.25">
      <c r="A223" s="3">
        <v>2025</v>
      </c>
      <c r="B223" s="4">
        <v>45748</v>
      </c>
      <c r="C223" s="4">
        <v>45838</v>
      </c>
      <c r="D223" t="s">
        <v>91</v>
      </c>
      <c r="E223" s="3" t="s">
        <v>194</v>
      </c>
      <c r="F223" s="3" t="s">
        <v>380</v>
      </c>
      <c r="G223" s="3" t="s">
        <v>208</v>
      </c>
      <c r="H223" s="3" t="s">
        <v>470</v>
      </c>
      <c r="I223" s="3" t="s">
        <v>626</v>
      </c>
      <c r="J223" s="3" t="s">
        <v>627</v>
      </c>
      <c r="K223" s="3" t="s">
        <v>628</v>
      </c>
      <c r="L223" t="s">
        <v>102</v>
      </c>
      <c r="M223" t="s">
        <v>103</v>
      </c>
      <c r="N223" s="3" t="s">
        <v>615</v>
      </c>
      <c r="O223" t="s">
        <v>105</v>
      </c>
      <c r="P223" s="3">
        <v>0</v>
      </c>
      <c r="Q223" s="3">
        <v>158.4</v>
      </c>
      <c r="R223" s="3" t="s">
        <v>124</v>
      </c>
      <c r="S223" s="3" t="s">
        <v>125</v>
      </c>
      <c r="T223" s="3" t="s">
        <v>125</v>
      </c>
      <c r="U223" s="3" t="s">
        <v>124</v>
      </c>
      <c r="V223" s="3" t="s">
        <v>125</v>
      </c>
      <c r="W223" s="3" t="s">
        <v>171</v>
      </c>
      <c r="X223" s="3" t="s">
        <v>615</v>
      </c>
      <c r="Y223" s="4">
        <v>45780</v>
      </c>
      <c r="Z223" s="4">
        <v>45780</v>
      </c>
      <c r="AA223" s="3">
        <v>216</v>
      </c>
      <c r="AB223" s="3">
        <v>158.4</v>
      </c>
      <c r="AC223" s="3">
        <v>0</v>
      </c>
      <c r="AD223" s="4">
        <v>45789</v>
      </c>
      <c r="AE223" s="10" t="str">
        <f>HYPERLINK("https://ieeg-my.sharepoint.com/:b:/g/personal/transparencia_ieeg_org_mx/EWCb00v8vrVGqI7AHsYuE8MBl4yl-ua-l0lnpVllbSQC4w?e=0P3kZY")</f>
        <v>https://ieeg-my.sharepoint.com/:b:/g/personal/transparencia_ieeg_org_mx/EWCb00v8vrVGqI7AHsYuE8MBl4yl-ua-l0lnpVllbSQC4w?e=0P3kZY</v>
      </c>
      <c r="AF223" s="3">
        <v>216</v>
      </c>
      <c r="AG223" s="10" t="s">
        <v>127</v>
      </c>
      <c r="AH223" s="3" t="s">
        <v>128</v>
      </c>
      <c r="AI223" s="4">
        <v>45839</v>
      </c>
      <c r="AJ223" s="3" t="s">
        <v>783</v>
      </c>
    </row>
    <row r="224" spans="1:36" x14ac:dyDescent="0.25">
      <c r="A224" s="3">
        <v>2025</v>
      </c>
      <c r="B224" s="4">
        <v>45748</v>
      </c>
      <c r="C224" s="4">
        <v>45838</v>
      </c>
      <c r="D224" t="s">
        <v>91</v>
      </c>
      <c r="E224" s="3" t="s">
        <v>194</v>
      </c>
      <c r="F224" s="3" t="s">
        <v>629</v>
      </c>
      <c r="G224" s="3" t="s">
        <v>131</v>
      </c>
      <c r="H224" s="3" t="s">
        <v>630</v>
      </c>
      <c r="I224" s="3" t="s">
        <v>631</v>
      </c>
      <c r="J224" s="3" t="s">
        <v>387</v>
      </c>
      <c r="K224" s="3" t="s">
        <v>627</v>
      </c>
      <c r="L224" t="s">
        <v>102</v>
      </c>
      <c r="M224" t="s">
        <v>103</v>
      </c>
      <c r="N224" s="3" t="s">
        <v>615</v>
      </c>
      <c r="O224" t="s">
        <v>105</v>
      </c>
      <c r="P224" s="3">
        <v>0</v>
      </c>
      <c r="Q224" s="3">
        <v>378</v>
      </c>
      <c r="R224" s="3" t="s">
        <v>124</v>
      </c>
      <c r="S224" s="3" t="s">
        <v>125</v>
      </c>
      <c r="T224" s="3" t="s">
        <v>125</v>
      </c>
      <c r="U224" s="3" t="s">
        <v>124</v>
      </c>
      <c r="V224" s="3" t="s">
        <v>125</v>
      </c>
      <c r="W224" s="3" t="s">
        <v>171</v>
      </c>
      <c r="X224" s="3" t="s">
        <v>615</v>
      </c>
      <c r="Y224" s="4">
        <v>45805</v>
      </c>
      <c r="Z224" s="4">
        <v>45806</v>
      </c>
      <c r="AA224" s="3">
        <v>217</v>
      </c>
      <c r="AB224" s="3">
        <v>378</v>
      </c>
      <c r="AC224" s="3">
        <v>0</v>
      </c>
      <c r="AD224" s="4">
        <v>45789</v>
      </c>
      <c r="AE224" s="10" t="str">
        <f>HYPERLINK("https://ieeg-my.sharepoint.com/:b:/g/personal/transparencia_ieeg_org_mx/Efxu55AQXItCjlqYtiRu0qoB4zcN004Bu5UIJ-AGK86Zbg?e=IgVdz9")</f>
        <v>https://ieeg-my.sharepoint.com/:b:/g/personal/transparencia_ieeg_org_mx/Efxu55AQXItCjlqYtiRu0qoB4zcN004Bu5UIJ-AGK86Zbg?e=IgVdz9</v>
      </c>
      <c r="AF224" s="3">
        <v>217</v>
      </c>
      <c r="AG224" s="10" t="s">
        <v>127</v>
      </c>
      <c r="AH224" s="3" t="s">
        <v>128</v>
      </c>
      <c r="AI224" s="4">
        <v>45839</v>
      </c>
      <c r="AJ224" s="3" t="s">
        <v>783</v>
      </c>
    </row>
    <row r="225" spans="1:36" x14ac:dyDescent="0.25">
      <c r="A225" s="3">
        <v>2025</v>
      </c>
      <c r="B225" s="4">
        <v>45748</v>
      </c>
      <c r="C225" s="4">
        <v>45838</v>
      </c>
      <c r="D225" t="s">
        <v>91</v>
      </c>
      <c r="E225" s="3" t="s">
        <v>194</v>
      </c>
      <c r="F225" s="3" t="s">
        <v>380</v>
      </c>
      <c r="G225" s="3" t="s">
        <v>208</v>
      </c>
      <c r="H225" s="3" t="s">
        <v>470</v>
      </c>
      <c r="I225" s="3" t="s">
        <v>632</v>
      </c>
      <c r="J225" s="3" t="s">
        <v>556</v>
      </c>
      <c r="K225" s="3" t="s">
        <v>633</v>
      </c>
      <c r="L225" t="s">
        <v>102</v>
      </c>
      <c r="M225" t="s">
        <v>103</v>
      </c>
      <c r="N225" s="3" t="s">
        <v>615</v>
      </c>
      <c r="O225" t="s">
        <v>105</v>
      </c>
      <c r="P225" s="3">
        <v>0</v>
      </c>
      <c r="Q225" s="3">
        <v>118</v>
      </c>
      <c r="R225" s="3" t="s">
        <v>124</v>
      </c>
      <c r="S225" s="3" t="s">
        <v>125</v>
      </c>
      <c r="T225" s="3" t="s">
        <v>125</v>
      </c>
      <c r="U225" s="3" t="s">
        <v>124</v>
      </c>
      <c r="V225" s="3" t="s">
        <v>125</v>
      </c>
      <c r="W225" s="3" t="s">
        <v>171</v>
      </c>
      <c r="X225" s="3" t="s">
        <v>615</v>
      </c>
      <c r="Y225" s="4">
        <v>45774</v>
      </c>
      <c r="Z225" s="4">
        <v>45774</v>
      </c>
      <c r="AA225" s="3">
        <v>218</v>
      </c>
      <c r="AB225" s="3">
        <v>118</v>
      </c>
      <c r="AC225" s="3">
        <v>0</v>
      </c>
      <c r="AD225" s="4">
        <v>45789</v>
      </c>
      <c r="AE225" s="10" t="str">
        <f>HYPERLINK("https://ieeg-my.sharepoint.com/:b:/g/personal/transparencia_ieeg_org_mx/EcMg4CE3SnxMqG3ao4sgwQEBeBAwdG58-whp6mIqOJ-gOA?e=ChRcdT")</f>
        <v>https://ieeg-my.sharepoint.com/:b:/g/personal/transparencia_ieeg_org_mx/EcMg4CE3SnxMqG3ao4sgwQEBeBAwdG58-whp6mIqOJ-gOA?e=ChRcdT</v>
      </c>
      <c r="AF225" s="3">
        <v>218</v>
      </c>
      <c r="AG225" s="10" t="s">
        <v>127</v>
      </c>
      <c r="AH225" s="3" t="s">
        <v>128</v>
      </c>
      <c r="AI225" s="4">
        <v>45839</v>
      </c>
      <c r="AJ225" s="3" t="s">
        <v>783</v>
      </c>
    </row>
    <row r="226" spans="1:36" x14ac:dyDescent="0.25">
      <c r="A226" s="3">
        <v>2025</v>
      </c>
      <c r="B226" s="4">
        <v>45748</v>
      </c>
      <c r="C226" s="4">
        <v>45838</v>
      </c>
      <c r="D226" t="s">
        <v>91</v>
      </c>
      <c r="E226" s="3" t="s">
        <v>129</v>
      </c>
      <c r="F226" s="3" t="s">
        <v>634</v>
      </c>
      <c r="G226" s="3" t="s">
        <v>330</v>
      </c>
      <c r="H226" s="3" t="s">
        <v>470</v>
      </c>
      <c r="I226" s="3" t="s">
        <v>520</v>
      </c>
      <c r="J226" s="3" t="s">
        <v>521</v>
      </c>
      <c r="K226" s="3" t="s">
        <v>522</v>
      </c>
      <c r="L226" t="s">
        <v>102</v>
      </c>
      <c r="M226" t="s">
        <v>103</v>
      </c>
      <c r="N226" s="3" t="s">
        <v>615</v>
      </c>
      <c r="O226" t="s">
        <v>105</v>
      </c>
      <c r="P226" s="3">
        <v>0</v>
      </c>
      <c r="Q226" s="3">
        <v>187</v>
      </c>
      <c r="R226" s="3" t="s">
        <v>124</v>
      </c>
      <c r="S226" s="3" t="s">
        <v>125</v>
      </c>
      <c r="T226" s="3" t="s">
        <v>125</v>
      </c>
      <c r="U226" s="3" t="s">
        <v>124</v>
      </c>
      <c r="V226" s="3" t="s">
        <v>125</v>
      </c>
      <c r="W226" s="3" t="s">
        <v>171</v>
      </c>
      <c r="X226" s="3" t="s">
        <v>615</v>
      </c>
      <c r="Y226" s="4">
        <v>45773</v>
      </c>
      <c r="Z226" s="4">
        <v>45773</v>
      </c>
      <c r="AA226" s="3">
        <v>219</v>
      </c>
      <c r="AB226" s="3">
        <v>187</v>
      </c>
      <c r="AC226" s="3">
        <v>0</v>
      </c>
      <c r="AD226" s="4">
        <v>45789</v>
      </c>
      <c r="AE226" s="10" t="str">
        <f>HYPERLINK("https://ieeg-my.sharepoint.com/:b:/g/personal/transparencia_ieeg_org_mx/EUSjpOQqPiRLidYs67rMtv0BzVXP8en3GqWA-Btai0rHFA?e=hm6vR3")</f>
        <v>https://ieeg-my.sharepoint.com/:b:/g/personal/transparencia_ieeg_org_mx/EUSjpOQqPiRLidYs67rMtv0BzVXP8en3GqWA-Btai0rHFA?e=hm6vR3</v>
      </c>
      <c r="AF226" s="3">
        <v>219</v>
      </c>
      <c r="AG226" s="10" t="s">
        <v>127</v>
      </c>
      <c r="AH226" s="3" t="s">
        <v>128</v>
      </c>
      <c r="AI226" s="4">
        <v>45839</v>
      </c>
      <c r="AJ226" s="3" t="s">
        <v>783</v>
      </c>
    </row>
    <row r="227" spans="1:36" x14ac:dyDescent="0.25">
      <c r="A227" s="3">
        <v>2025</v>
      </c>
      <c r="B227" s="4">
        <v>45748</v>
      </c>
      <c r="C227" s="4">
        <v>45838</v>
      </c>
      <c r="D227" t="s">
        <v>91</v>
      </c>
      <c r="E227" s="3" t="s">
        <v>194</v>
      </c>
      <c r="F227" s="3" t="s">
        <v>380</v>
      </c>
      <c r="G227" s="3" t="s">
        <v>208</v>
      </c>
      <c r="H227" s="3" t="s">
        <v>470</v>
      </c>
      <c r="I227" s="3" t="s">
        <v>635</v>
      </c>
      <c r="J227" s="3" t="s">
        <v>636</v>
      </c>
      <c r="K227" s="3" t="s">
        <v>637</v>
      </c>
      <c r="L227" t="s">
        <v>102</v>
      </c>
      <c r="M227" t="s">
        <v>103</v>
      </c>
      <c r="N227" s="3" t="s">
        <v>615</v>
      </c>
      <c r="O227" t="s">
        <v>105</v>
      </c>
      <c r="P227" s="3">
        <v>0</v>
      </c>
      <c r="Q227" s="3">
        <v>220</v>
      </c>
      <c r="R227" s="3" t="s">
        <v>124</v>
      </c>
      <c r="S227" s="3" t="s">
        <v>125</v>
      </c>
      <c r="T227" s="3" t="s">
        <v>125</v>
      </c>
      <c r="U227" s="3" t="s">
        <v>124</v>
      </c>
      <c r="V227" s="3" t="s">
        <v>125</v>
      </c>
      <c r="W227" s="3" t="s">
        <v>171</v>
      </c>
      <c r="X227" s="3" t="s">
        <v>615</v>
      </c>
      <c r="Y227" s="4">
        <v>45777</v>
      </c>
      <c r="Z227" s="4">
        <v>45779</v>
      </c>
      <c r="AA227" s="3">
        <v>220</v>
      </c>
      <c r="AB227" s="3">
        <v>220</v>
      </c>
      <c r="AC227" s="3">
        <v>0</v>
      </c>
      <c r="AD227" s="4">
        <v>45789</v>
      </c>
      <c r="AE227" s="10" t="str">
        <f>HYPERLINK("https://ieeg-my.sharepoint.com/:b:/g/personal/transparencia_ieeg_org_mx/EQ1FbUt9ZkFKmLEZMKvaNSIB_JkMFn_6t3CHpOIgDKpSBg?e=ZzTPZZ")</f>
        <v>https://ieeg-my.sharepoint.com/:b:/g/personal/transparencia_ieeg_org_mx/EQ1FbUt9ZkFKmLEZMKvaNSIB_JkMFn_6t3CHpOIgDKpSBg?e=ZzTPZZ</v>
      </c>
      <c r="AF227" s="3">
        <v>220</v>
      </c>
      <c r="AG227" s="10" t="s">
        <v>127</v>
      </c>
      <c r="AH227" s="3" t="s">
        <v>128</v>
      </c>
      <c r="AI227" s="4">
        <v>45839</v>
      </c>
      <c r="AJ227" s="3" t="s">
        <v>783</v>
      </c>
    </row>
    <row r="228" spans="1:36" x14ac:dyDescent="0.25">
      <c r="A228" s="3">
        <v>2025</v>
      </c>
      <c r="B228" s="4">
        <v>45748</v>
      </c>
      <c r="C228" s="4">
        <v>45838</v>
      </c>
      <c r="D228" t="s">
        <v>91</v>
      </c>
      <c r="E228" s="3" t="s">
        <v>194</v>
      </c>
      <c r="F228" s="3" t="s">
        <v>638</v>
      </c>
      <c r="G228" s="3" t="s">
        <v>131</v>
      </c>
      <c r="H228" s="3" t="s">
        <v>470</v>
      </c>
      <c r="I228" s="3" t="s">
        <v>639</v>
      </c>
      <c r="J228" s="3" t="s">
        <v>159</v>
      </c>
      <c r="K228" s="3" t="s">
        <v>387</v>
      </c>
      <c r="L228" t="s">
        <v>102</v>
      </c>
      <c r="M228" t="s">
        <v>103</v>
      </c>
      <c r="N228" s="3" t="s">
        <v>615</v>
      </c>
      <c r="O228" t="s">
        <v>105</v>
      </c>
      <c r="P228" s="3">
        <v>0</v>
      </c>
      <c r="Q228" s="3">
        <v>122</v>
      </c>
      <c r="R228" s="3" t="s">
        <v>124</v>
      </c>
      <c r="S228" s="3" t="s">
        <v>125</v>
      </c>
      <c r="T228" s="3" t="s">
        <v>125</v>
      </c>
      <c r="U228" s="3" t="s">
        <v>124</v>
      </c>
      <c r="V228" s="3" t="s">
        <v>125</v>
      </c>
      <c r="W228" s="3" t="s">
        <v>171</v>
      </c>
      <c r="X228" s="3" t="s">
        <v>615</v>
      </c>
      <c r="Y228" s="4">
        <v>45780</v>
      </c>
      <c r="Z228" s="4">
        <v>45780</v>
      </c>
      <c r="AA228" s="3">
        <v>221</v>
      </c>
      <c r="AB228" s="3">
        <v>122</v>
      </c>
      <c r="AC228" s="3">
        <v>0</v>
      </c>
      <c r="AD228" s="4">
        <v>45789</v>
      </c>
      <c r="AE228" s="10" t="str">
        <f>HYPERLINK("https://ieeg-my.sharepoint.com/:b:/g/personal/transparencia_ieeg_org_mx/Eeaz7ua46cpJoQyS_nSeFR4BMr9RCMJgI4kLAPwvnw_lXA?e=14WbHQ")</f>
        <v>https://ieeg-my.sharepoint.com/:b:/g/personal/transparencia_ieeg_org_mx/Eeaz7ua46cpJoQyS_nSeFR4BMr9RCMJgI4kLAPwvnw_lXA?e=14WbHQ</v>
      </c>
      <c r="AF228" s="3">
        <v>221</v>
      </c>
      <c r="AG228" s="10" t="s">
        <v>127</v>
      </c>
      <c r="AH228" s="3" t="s">
        <v>128</v>
      </c>
      <c r="AI228" s="4">
        <v>45839</v>
      </c>
      <c r="AJ228" s="3" t="s">
        <v>783</v>
      </c>
    </row>
    <row r="229" spans="1:36" x14ac:dyDescent="0.25">
      <c r="A229" s="3">
        <v>2025</v>
      </c>
      <c r="B229" s="4">
        <v>45748</v>
      </c>
      <c r="C229" s="4">
        <v>45838</v>
      </c>
      <c r="D229" t="s">
        <v>91</v>
      </c>
      <c r="E229" s="3" t="s">
        <v>194</v>
      </c>
      <c r="F229" s="3" t="s">
        <v>611</v>
      </c>
      <c r="G229" s="3" t="s">
        <v>429</v>
      </c>
      <c r="H229" s="3" t="s">
        <v>470</v>
      </c>
      <c r="I229" s="3" t="s">
        <v>532</v>
      </c>
      <c r="J229" s="3" t="s">
        <v>533</v>
      </c>
      <c r="K229" s="3" t="s">
        <v>534</v>
      </c>
      <c r="L229" t="s">
        <v>102</v>
      </c>
      <c r="M229" t="s">
        <v>103</v>
      </c>
      <c r="N229" s="3" t="s">
        <v>615</v>
      </c>
      <c r="O229" t="s">
        <v>105</v>
      </c>
      <c r="P229" s="3">
        <v>0</v>
      </c>
      <c r="Q229" s="3">
        <v>848.84</v>
      </c>
      <c r="R229" s="3" t="s">
        <v>124</v>
      </c>
      <c r="S229" s="3" t="s">
        <v>125</v>
      </c>
      <c r="T229" s="3" t="s">
        <v>125</v>
      </c>
      <c r="U229" s="3" t="s">
        <v>124</v>
      </c>
      <c r="V229" s="3" t="s">
        <v>125</v>
      </c>
      <c r="W229" s="3" t="s">
        <v>171</v>
      </c>
      <c r="X229" s="3" t="s">
        <v>615</v>
      </c>
      <c r="Y229" s="4">
        <v>45772</v>
      </c>
      <c r="Z229" s="4">
        <v>45780</v>
      </c>
      <c r="AA229" s="3">
        <v>222</v>
      </c>
      <c r="AB229" s="3">
        <v>848.84</v>
      </c>
      <c r="AC229" s="3">
        <v>0</v>
      </c>
      <c r="AD229" s="4">
        <v>45789</v>
      </c>
      <c r="AE229" s="10" t="str">
        <f>HYPERLINK("https://ieeg-my.sharepoint.com/:b:/g/personal/transparencia_ieeg_org_mx/EQXO70MdCZdBmbVCCIlGGqcB41CdmRJRCmIRKslUbFZvHw?e=avN06h")</f>
        <v>https://ieeg-my.sharepoint.com/:b:/g/personal/transparencia_ieeg_org_mx/EQXO70MdCZdBmbVCCIlGGqcB41CdmRJRCmIRKslUbFZvHw?e=avN06h</v>
      </c>
      <c r="AF229" s="3">
        <v>222</v>
      </c>
      <c r="AG229" s="10" t="s">
        <v>127</v>
      </c>
      <c r="AH229" s="3" t="s">
        <v>128</v>
      </c>
      <c r="AI229" s="4">
        <v>45839</v>
      </c>
      <c r="AJ229" s="3" t="s">
        <v>783</v>
      </c>
    </row>
    <row r="230" spans="1:36" x14ac:dyDescent="0.25">
      <c r="A230" s="3">
        <v>2025</v>
      </c>
      <c r="B230" s="4">
        <v>45748</v>
      </c>
      <c r="C230" s="4">
        <v>45838</v>
      </c>
      <c r="D230" t="s">
        <v>91</v>
      </c>
      <c r="E230" s="3" t="s">
        <v>194</v>
      </c>
      <c r="F230" s="3" t="s">
        <v>380</v>
      </c>
      <c r="G230" s="3" t="s">
        <v>208</v>
      </c>
      <c r="H230" s="3" t="s">
        <v>630</v>
      </c>
      <c r="I230" s="3" t="s">
        <v>640</v>
      </c>
      <c r="J230" s="3" t="s">
        <v>641</v>
      </c>
      <c r="K230" s="3" t="s">
        <v>642</v>
      </c>
      <c r="L230" t="s">
        <v>102</v>
      </c>
      <c r="M230" t="s">
        <v>103</v>
      </c>
      <c r="N230" s="3" t="s">
        <v>615</v>
      </c>
      <c r="O230" t="s">
        <v>105</v>
      </c>
      <c r="P230" s="3">
        <v>0</v>
      </c>
      <c r="Q230" s="3">
        <v>191.4</v>
      </c>
      <c r="R230" s="3" t="s">
        <v>124</v>
      </c>
      <c r="S230" s="3" t="s">
        <v>125</v>
      </c>
      <c r="T230" s="3" t="s">
        <v>125</v>
      </c>
      <c r="U230" s="3" t="s">
        <v>124</v>
      </c>
      <c r="V230" s="3" t="s">
        <v>125</v>
      </c>
      <c r="W230" s="3" t="s">
        <v>171</v>
      </c>
      <c r="X230" s="3" t="s">
        <v>615</v>
      </c>
      <c r="Y230" s="4">
        <v>45777</v>
      </c>
      <c r="Z230" s="4">
        <v>45777</v>
      </c>
      <c r="AA230" s="3">
        <v>223</v>
      </c>
      <c r="AB230" s="3">
        <v>191.4</v>
      </c>
      <c r="AC230" s="3">
        <v>0</v>
      </c>
      <c r="AD230" s="4">
        <v>45789</v>
      </c>
      <c r="AE230" s="10" t="str">
        <f>HYPERLINK("https://ieeg-my.sharepoint.com/:b:/g/personal/transparencia_ieeg_org_mx/Ebz3EriSFXJNqV7K2l6e94oBO-WqTX-MfH7FRvFIHXpomA?e=4dnYgV")</f>
        <v>https://ieeg-my.sharepoint.com/:b:/g/personal/transparencia_ieeg_org_mx/Ebz3EriSFXJNqV7K2l6e94oBO-WqTX-MfH7FRvFIHXpomA?e=4dnYgV</v>
      </c>
      <c r="AF230" s="3">
        <v>223</v>
      </c>
      <c r="AG230" s="10" t="s">
        <v>127</v>
      </c>
      <c r="AH230" s="3" t="s">
        <v>128</v>
      </c>
      <c r="AI230" s="4">
        <v>45839</v>
      </c>
      <c r="AJ230" s="3" t="s">
        <v>783</v>
      </c>
    </row>
    <row r="231" spans="1:36" x14ac:dyDescent="0.25">
      <c r="A231" s="3">
        <v>2025</v>
      </c>
      <c r="B231" s="4">
        <v>45748</v>
      </c>
      <c r="C231" s="4">
        <v>45838</v>
      </c>
      <c r="D231" t="s">
        <v>91</v>
      </c>
      <c r="E231" s="3" t="s">
        <v>129</v>
      </c>
      <c r="F231" s="3" t="s">
        <v>643</v>
      </c>
      <c r="G231" s="3" t="s">
        <v>253</v>
      </c>
      <c r="H231" s="3" t="s">
        <v>470</v>
      </c>
      <c r="I231" s="3" t="s">
        <v>644</v>
      </c>
      <c r="J231" s="3" t="s">
        <v>186</v>
      </c>
      <c r="K231" s="3" t="s">
        <v>645</v>
      </c>
      <c r="L231" t="s">
        <v>102</v>
      </c>
      <c r="M231" t="s">
        <v>103</v>
      </c>
      <c r="N231" s="3" t="s">
        <v>615</v>
      </c>
      <c r="O231" t="s">
        <v>105</v>
      </c>
      <c r="P231" s="3">
        <v>0</v>
      </c>
      <c r="Q231" s="3">
        <v>191.4</v>
      </c>
      <c r="R231" s="3" t="s">
        <v>124</v>
      </c>
      <c r="S231" s="3" t="s">
        <v>125</v>
      </c>
      <c r="T231" s="3" t="s">
        <v>125</v>
      </c>
      <c r="U231" s="3" t="s">
        <v>124</v>
      </c>
      <c r="V231" s="3" t="s">
        <v>125</v>
      </c>
      <c r="W231" s="3" t="s">
        <v>171</v>
      </c>
      <c r="X231" s="3" t="s">
        <v>615</v>
      </c>
      <c r="Y231" s="4">
        <v>45776</v>
      </c>
      <c r="Z231" s="4">
        <v>45776</v>
      </c>
      <c r="AA231" s="3">
        <v>224</v>
      </c>
      <c r="AB231" s="3">
        <v>191.4</v>
      </c>
      <c r="AC231" s="3">
        <v>0</v>
      </c>
      <c r="AD231" s="4">
        <v>45789</v>
      </c>
      <c r="AE231" s="10" t="str">
        <f>HYPERLINK("https://ieeg-my.sharepoint.com/:b:/g/personal/transparencia_ieeg_org_mx/EakpTjzbSHdKkDfS0STXC0ABKOlfVcp1w_G99HmRqh6f6A?e=fb1z3Q")</f>
        <v>https://ieeg-my.sharepoint.com/:b:/g/personal/transparencia_ieeg_org_mx/EakpTjzbSHdKkDfS0STXC0ABKOlfVcp1w_G99HmRqh6f6A?e=fb1z3Q</v>
      </c>
      <c r="AF231" s="3">
        <v>224</v>
      </c>
      <c r="AG231" s="10" t="s">
        <v>127</v>
      </c>
      <c r="AH231" s="3" t="s">
        <v>128</v>
      </c>
      <c r="AI231" s="4">
        <v>45839</v>
      </c>
      <c r="AJ231" s="3" t="s">
        <v>783</v>
      </c>
    </row>
    <row r="232" spans="1:36" x14ac:dyDescent="0.25">
      <c r="A232" s="3">
        <v>2025</v>
      </c>
      <c r="B232" s="4">
        <v>45748</v>
      </c>
      <c r="C232" s="4">
        <v>45838</v>
      </c>
      <c r="D232" t="s">
        <v>91</v>
      </c>
      <c r="E232" s="3" t="s">
        <v>116</v>
      </c>
      <c r="F232" s="3" t="s">
        <v>524</v>
      </c>
      <c r="G232" s="3" t="s">
        <v>285</v>
      </c>
      <c r="H232" s="3" t="s">
        <v>202</v>
      </c>
      <c r="I232" s="3" t="s">
        <v>363</v>
      </c>
      <c r="J232" s="3" t="s">
        <v>364</v>
      </c>
      <c r="K232" s="3" t="s">
        <v>365</v>
      </c>
      <c r="L232" t="s">
        <v>101</v>
      </c>
      <c r="M232" t="s">
        <v>103</v>
      </c>
      <c r="N232" s="3" t="s">
        <v>599</v>
      </c>
      <c r="O232" t="s">
        <v>105</v>
      </c>
      <c r="P232" s="3">
        <v>0</v>
      </c>
      <c r="Q232" s="3">
        <v>350</v>
      </c>
      <c r="R232" s="3" t="s">
        <v>124</v>
      </c>
      <c r="S232" s="3" t="s">
        <v>125</v>
      </c>
      <c r="T232" s="3" t="s">
        <v>125</v>
      </c>
      <c r="U232" s="3" t="s">
        <v>124</v>
      </c>
      <c r="V232" s="3" t="s">
        <v>125</v>
      </c>
      <c r="W232" s="3" t="s">
        <v>171</v>
      </c>
      <c r="X232" s="3" t="s">
        <v>599</v>
      </c>
      <c r="Y232" s="4">
        <v>45784</v>
      </c>
      <c r="Z232" s="4">
        <v>45784</v>
      </c>
      <c r="AA232" s="3">
        <v>225</v>
      </c>
      <c r="AB232" s="3">
        <v>350</v>
      </c>
      <c r="AC232" s="3">
        <v>0</v>
      </c>
      <c r="AD232" s="4">
        <v>45790</v>
      </c>
      <c r="AE232" s="3"/>
      <c r="AF232" s="3">
        <v>225</v>
      </c>
      <c r="AG232" s="10" t="s">
        <v>127</v>
      </c>
      <c r="AH232" s="3" t="s">
        <v>128</v>
      </c>
      <c r="AI232" s="4">
        <v>45839</v>
      </c>
      <c r="AJ232" s="3" t="s">
        <v>783</v>
      </c>
    </row>
    <row r="233" spans="1:36" x14ac:dyDescent="0.25">
      <c r="A233" s="3">
        <v>2025</v>
      </c>
      <c r="B233" s="4">
        <v>45748</v>
      </c>
      <c r="C233" s="4">
        <v>45838</v>
      </c>
      <c r="D233" t="s">
        <v>91</v>
      </c>
      <c r="E233" s="3" t="s">
        <v>194</v>
      </c>
      <c r="F233" s="3" t="s">
        <v>380</v>
      </c>
      <c r="G233" s="3" t="s">
        <v>208</v>
      </c>
      <c r="H233" s="3" t="s">
        <v>630</v>
      </c>
      <c r="I233" s="3" t="s">
        <v>640</v>
      </c>
      <c r="J233" s="3" t="s">
        <v>641</v>
      </c>
      <c r="K233" s="3" t="s">
        <v>642</v>
      </c>
      <c r="L233" t="s">
        <v>102</v>
      </c>
      <c r="M233" t="s">
        <v>103</v>
      </c>
      <c r="N233" s="3" t="s">
        <v>646</v>
      </c>
      <c r="O233" t="s">
        <v>105</v>
      </c>
      <c r="P233" s="3">
        <v>1</v>
      </c>
      <c r="Q233" s="3">
        <v>360</v>
      </c>
      <c r="R233" s="3" t="s">
        <v>124</v>
      </c>
      <c r="S233" s="3" t="s">
        <v>125</v>
      </c>
      <c r="T233" s="3" t="s">
        <v>125</v>
      </c>
      <c r="U233" s="3" t="s">
        <v>124</v>
      </c>
      <c r="V233" s="3" t="s">
        <v>125</v>
      </c>
      <c r="W233" s="3" t="s">
        <v>647</v>
      </c>
      <c r="X233" s="3" t="s">
        <v>646</v>
      </c>
      <c r="Y233" s="4">
        <v>45804</v>
      </c>
      <c r="Z233" s="4">
        <v>45804</v>
      </c>
      <c r="AA233" s="3">
        <v>226</v>
      </c>
      <c r="AB233" s="3">
        <v>360</v>
      </c>
      <c r="AC233" s="3">
        <v>0</v>
      </c>
      <c r="AD233" s="4">
        <v>45807</v>
      </c>
      <c r="AE233" s="10" t="str">
        <f>HYPERLINK("https://ieeg-my.sharepoint.com/:b:/g/personal/transparencia_ieeg_org_mx/ES5UrASnDhxLvV1v2peaxvYBPvV5ogqJA1_axn5e6Jwz-g?e=I3LfLd")</f>
        <v>https://ieeg-my.sharepoint.com/:b:/g/personal/transparencia_ieeg_org_mx/ES5UrASnDhxLvV1v2peaxvYBPvV5ogqJA1_axn5e6Jwz-g?e=I3LfLd</v>
      </c>
      <c r="AF233" s="3">
        <v>226</v>
      </c>
      <c r="AG233" s="10" t="s">
        <v>127</v>
      </c>
      <c r="AH233" s="3" t="s">
        <v>128</v>
      </c>
      <c r="AI233" s="4">
        <v>45839</v>
      </c>
      <c r="AJ233" s="3" t="s">
        <v>783</v>
      </c>
    </row>
    <row r="234" spans="1:36" x14ac:dyDescent="0.25">
      <c r="A234" s="3">
        <v>2025</v>
      </c>
      <c r="B234" s="4">
        <v>45748</v>
      </c>
      <c r="C234" s="4">
        <v>45838</v>
      </c>
      <c r="D234" t="s">
        <v>91</v>
      </c>
      <c r="E234" s="3" t="s">
        <v>194</v>
      </c>
      <c r="F234" s="3" t="s">
        <v>428</v>
      </c>
      <c r="G234" s="3" t="s">
        <v>429</v>
      </c>
      <c r="H234" s="3" t="s">
        <v>430</v>
      </c>
      <c r="I234" s="3" t="s">
        <v>431</v>
      </c>
      <c r="J234" s="3" t="s">
        <v>159</v>
      </c>
      <c r="K234" s="3" t="s">
        <v>432</v>
      </c>
      <c r="L234" t="s">
        <v>102</v>
      </c>
      <c r="M234" t="s">
        <v>103</v>
      </c>
      <c r="N234" s="3" t="s">
        <v>433</v>
      </c>
      <c r="O234" t="s">
        <v>105</v>
      </c>
      <c r="P234" s="3">
        <v>3</v>
      </c>
      <c r="Q234" s="5">
        <v>1362</v>
      </c>
      <c r="R234" s="3" t="s">
        <v>124</v>
      </c>
      <c r="S234" s="3" t="s">
        <v>125</v>
      </c>
      <c r="T234" s="3" t="s">
        <v>125</v>
      </c>
      <c r="U234" s="3" t="s">
        <v>124</v>
      </c>
      <c r="V234" s="3" t="s">
        <v>125</v>
      </c>
      <c r="W234" s="3" t="s">
        <v>563</v>
      </c>
      <c r="X234" s="3" t="s">
        <v>433</v>
      </c>
      <c r="Y234" s="4">
        <v>45799</v>
      </c>
      <c r="Z234" s="4">
        <v>45799</v>
      </c>
      <c r="AA234" s="3">
        <v>227</v>
      </c>
      <c r="AB234" s="5">
        <v>1362</v>
      </c>
      <c r="AC234" s="3">
        <v>0</v>
      </c>
      <c r="AD234" s="4">
        <v>45807</v>
      </c>
      <c r="AE234" s="3"/>
      <c r="AF234" s="3">
        <v>227</v>
      </c>
      <c r="AG234" s="10" t="s">
        <v>127</v>
      </c>
      <c r="AH234" s="3" t="s">
        <v>128</v>
      </c>
      <c r="AI234" s="4">
        <v>45839</v>
      </c>
      <c r="AJ234" s="3" t="s">
        <v>783</v>
      </c>
    </row>
    <row r="235" spans="1:36" x14ac:dyDescent="0.25">
      <c r="A235" s="3">
        <v>2025</v>
      </c>
      <c r="B235" s="4">
        <v>45748</v>
      </c>
      <c r="C235" s="4">
        <v>45838</v>
      </c>
      <c r="D235" t="s">
        <v>91</v>
      </c>
      <c r="E235" s="3" t="s">
        <v>194</v>
      </c>
      <c r="F235" s="3" t="s">
        <v>380</v>
      </c>
      <c r="G235" s="3" t="s">
        <v>208</v>
      </c>
      <c r="H235" s="3" t="s">
        <v>470</v>
      </c>
      <c r="I235" s="3" t="s">
        <v>618</v>
      </c>
      <c r="J235" s="3" t="s">
        <v>151</v>
      </c>
      <c r="K235" s="3" t="s">
        <v>619</v>
      </c>
      <c r="L235" t="s">
        <v>101</v>
      </c>
      <c r="M235" t="s">
        <v>103</v>
      </c>
      <c r="N235" s="3" t="s">
        <v>648</v>
      </c>
      <c r="O235" t="s">
        <v>105</v>
      </c>
      <c r="P235" s="3">
        <v>2</v>
      </c>
      <c r="Q235" s="3">
        <v>631.62</v>
      </c>
      <c r="R235" s="3" t="s">
        <v>124</v>
      </c>
      <c r="S235" s="3" t="s">
        <v>125</v>
      </c>
      <c r="T235" s="3" t="s">
        <v>125</v>
      </c>
      <c r="U235" s="3" t="s">
        <v>124</v>
      </c>
      <c r="V235" s="3" t="s">
        <v>125</v>
      </c>
      <c r="W235" s="3" t="s">
        <v>218</v>
      </c>
      <c r="X235" s="3" t="s">
        <v>648</v>
      </c>
      <c r="Y235" s="4">
        <v>45812</v>
      </c>
      <c r="Z235" s="4">
        <v>45812</v>
      </c>
      <c r="AA235" s="3">
        <v>228</v>
      </c>
      <c r="AB235" s="3">
        <v>631.62</v>
      </c>
      <c r="AC235" s="3">
        <v>0</v>
      </c>
      <c r="AD235" s="4">
        <v>45818</v>
      </c>
      <c r="AE235" s="10" t="str">
        <f>HYPERLINK("https://ieeg-my.sharepoint.com/:b:/g/personal/transparencia_ieeg_org_mx/EfUEaUXbHwBEpbXsL44kMG0BNsOq-Gi7uSOmUYZx1YgfAg?e=QukdqH")</f>
        <v>https://ieeg-my.sharepoint.com/:b:/g/personal/transparencia_ieeg_org_mx/EfUEaUXbHwBEpbXsL44kMG0BNsOq-Gi7uSOmUYZx1YgfAg?e=QukdqH</v>
      </c>
      <c r="AF235" s="3">
        <v>228</v>
      </c>
      <c r="AG235" s="10" t="s">
        <v>127</v>
      </c>
      <c r="AH235" s="3" t="s">
        <v>128</v>
      </c>
      <c r="AI235" s="4">
        <v>45839</v>
      </c>
      <c r="AJ235" s="3" t="s">
        <v>790</v>
      </c>
    </row>
    <row r="236" spans="1:36" x14ac:dyDescent="0.25">
      <c r="A236" s="3">
        <v>2025</v>
      </c>
      <c r="B236" s="4">
        <v>45748</v>
      </c>
      <c r="C236" s="4">
        <v>45838</v>
      </c>
      <c r="D236" t="s">
        <v>91</v>
      </c>
      <c r="E236" s="3" t="s">
        <v>129</v>
      </c>
      <c r="F236" s="3" t="s">
        <v>311</v>
      </c>
      <c r="G236" s="3" t="s">
        <v>312</v>
      </c>
      <c r="H236" s="3" t="s">
        <v>119</v>
      </c>
      <c r="I236" s="3" t="s">
        <v>313</v>
      </c>
      <c r="J236" s="3" t="s">
        <v>314</v>
      </c>
      <c r="K236" s="3" t="s">
        <v>315</v>
      </c>
      <c r="L236" t="s">
        <v>101</v>
      </c>
      <c r="M236" t="s">
        <v>103</v>
      </c>
      <c r="N236" s="3" t="s">
        <v>541</v>
      </c>
      <c r="O236" t="s">
        <v>105</v>
      </c>
      <c r="P236" s="3">
        <v>1</v>
      </c>
      <c r="Q236" s="3">
        <v>661</v>
      </c>
      <c r="R236" s="3" t="s">
        <v>124</v>
      </c>
      <c r="S236" s="3" t="s">
        <v>125</v>
      </c>
      <c r="T236" s="3" t="s">
        <v>126</v>
      </c>
      <c r="U236" s="3" t="s">
        <v>124</v>
      </c>
      <c r="V236" s="3" t="s">
        <v>125</v>
      </c>
      <c r="W236" s="3" t="s">
        <v>125</v>
      </c>
      <c r="X236" s="3" t="s">
        <v>541</v>
      </c>
      <c r="Y236" s="4">
        <v>45804</v>
      </c>
      <c r="Z236" s="4">
        <v>45804</v>
      </c>
      <c r="AA236" s="3">
        <v>229</v>
      </c>
      <c r="AB236" s="3">
        <v>661</v>
      </c>
      <c r="AC236" s="3">
        <v>0</v>
      </c>
      <c r="AD236" s="4">
        <v>45819</v>
      </c>
      <c r="AE236" s="10" t="str">
        <f>HYPERLINK("https://ieeg-my.sharepoint.com/:b:/g/personal/transparencia_ieeg_org_mx/ERvi3NQNHVJKhBjvFb-oRyIBuwvB3j31UkXpW2ysiZmOFQ?e=MvJVmR")</f>
        <v>https://ieeg-my.sharepoint.com/:b:/g/personal/transparencia_ieeg_org_mx/ERvi3NQNHVJKhBjvFb-oRyIBuwvB3j31UkXpW2ysiZmOFQ?e=MvJVmR</v>
      </c>
      <c r="AF236" s="3">
        <v>229</v>
      </c>
      <c r="AG236" s="10" t="s">
        <v>127</v>
      </c>
      <c r="AH236" s="3" t="s">
        <v>128</v>
      </c>
      <c r="AI236" s="4">
        <v>45839</v>
      </c>
      <c r="AJ236" s="3" t="s">
        <v>783</v>
      </c>
    </row>
    <row r="237" spans="1:36" x14ac:dyDescent="0.25">
      <c r="A237" s="3">
        <v>2025</v>
      </c>
      <c r="B237" s="4">
        <v>45748</v>
      </c>
      <c r="C237" s="4">
        <v>45838</v>
      </c>
      <c r="D237" t="s">
        <v>91</v>
      </c>
      <c r="E237" s="3" t="s">
        <v>116</v>
      </c>
      <c r="F237" s="3" t="s">
        <v>117</v>
      </c>
      <c r="G237" s="3" t="s">
        <v>118</v>
      </c>
      <c r="H237" s="3" t="s">
        <v>119</v>
      </c>
      <c r="I237" s="3" t="s">
        <v>120</v>
      </c>
      <c r="J237" s="3" t="s">
        <v>121</v>
      </c>
      <c r="K237" s="3" t="s">
        <v>122</v>
      </c>
      <c r="L237" t="s">
        <v>102</v>
      </c>
      <c r="M237" t="s">
        <v>103</v>
      </c>
      <c r="N237" s="3" t="s">
        <v>649</v>
      </c>
      <c r="O237" t="s">
        <v>105</v>
      </c>
      <c r="P237" s="3">
        <v>3</v>
      </c>
      <c r="Q237" s="5">
        <v>1382</v>
      </c>
      <c r="R237" s="3" t="s">
        <v>124</v>
      </c>
      <c r="S237" s="3" t="s">
        <v>125</v>
      </c>
      <c r="T237" s="3" t="s">
        <v>126</v>
      </c>
      <c r="U237" s="3" t="s">
        <v>124</v>
      </c>
      <c r="V237" s="3" t="s">
        <v>125</v>
      </c>
      <c r="W237" s="3" t="s">
        <v>125</v>
      </c>
      <c r="X237" s="3" t="s">
        <v>649</v>
      </c>
      <c r="Y237" s="4">
        <v>45807</v>
      </c>
      <c r="Z237" s="4">
        <v>45807</v>
      </c>
      <c r="AA237" s="3">
        <v>230</v>
      </c>
      <c r="AB237" s="5">
        <v>1382</v>
      </c>
      <c r="AC237" s="3">
        <v>0</v>
      </c>
      <c r="AD237" s="4">
        <v>45819</v>
      </c>
      <c r="AE237" s="10" t="str">
        <f>HYPERLINK("https://ieeg-my.sharepoint.com/:b:/g/personal/transparencia_ieeg_org_mx/EdOyXosGI7dHl9t-_sn4_bABiYlEovcWog539XSKrtmorQ?e=xwoUSk")</f>
        <v>https://ieeg-my.sharepoint.com/:b:/g/personal/transparencia_ieeg_org_mx/EdOyXosGI7dHl9t-_sn4_bABiYlEovcWog539XSKrtmorQ?e=xwoUSk</v>
      </c>
      <c r="AF237" s="3">
        <v>230</v>
      </c>
      <c r="AG237" s="10" t="s">
        <v>127</v>
      </c>
      <c r="AH237" s="3" t="s">
        <v>128</v>
      </c>
      <c r="AI237" s="4">
        <v>45839</v>
      </c>
      <c r="AJ237" s="3" t="s">
        <v>783</v>
      </c>
    </row>
    <row r="238" spans="1:36" x14ac:dyDescent="0.25">
      <c r="A238" s="3">
        <v>2025</v>
      </c>
      <c r="B238" s="4">
        <v>45748</v>
      </c>
      <c r="C238" s="4">
        <v>45838</v>
      </c>
      <c r="D238" t="s">
        <v>91</v>
      </c>
      <c r="E238" s="3" t="s">
        <v>116</v>
      </c>
      <c r="F238" s="3" t="s">
        <v>117</v>
      </c>
      <c r="G238" s="3" t="s">
        <v>118</v>
      </c>
      <c r="H238" s="3" t="s">
        <v>119</v>
      </c>
      <c r="I238" s="3" t="s">
        <v>120</v>
      </c>
      <c r="J238" s="3" t="s">
        <v>121</v>
      </c>
      <c r="K238" s="3" t="s">
        <v>122</v>
      </c>
      <c r="L238" t="s">
        <v>102</v>
      </c>
      <c r="M238" t="s">
        <v>103</v>
      </c>
      <c r="N238" s="3" t="s">
        <v>650</v>
      </c>
      <c r="O238" t="s">
        <v>105</v>
      </c>
      <c r="P238" s="3">
        <v>3</v>
      </c>
      <c r="Q238" s="3">
        <v>576</v>
      </c>
      <c r="R238" s="3" t="s">
        <v>124</v>
      </c>
      <c r="S238" s="3" t="s">
        <v>125</v>
      </c>
      <c r="T238" s="3" t="s">
        <v>126</v>
      </c>
      <c r="U238" s="3" t="s">
        <v>124</v>
      </c>
      <c r="V238" s="3" t="s">
        <v>125</v>
      </c>
      <c r="W238" s="3" t="s">
        <v>125</v>
      </c>
      <c r="X238" s="3" t="s">
        <v>650</v>
      </c>
      <c r="Y238" s="4">
        <v>45804</v>
      </c>
      <c r="Z238" s="4">
        <v>45813</v>
      </c>
      <c r="AA238" s="3">
        <v>231</v>
      </c>
      <c r="AB238" s="3">
        <v>576</v>
      </c>
      <c r="AC238" s="3">
        <v>0</v>
      </c>
      <c r="AD238" s="4">
        <v>45819</v>
      </c>
      <c r="AE238" s="3"/>
      <c r="AF238" s="3">
        <v>231</v>
      </c>
      <c r="AG238" s="10" t="s">
        <v>127</v>
      </c>
      <c r="AH238" s="3" t="s">
        <v>128</v>
      </c>
      <c r="AI238" s="4">
        <v>45839</v>
      </c>
      <c r="AJ238" s="3" t="s">
        <v>783</v>
      </c>
    </row>
    <row r="239" spans="1:36" x14ac:dyDescent="0.25">
      <c r="A239" s="3">
        <v>2025</v>
      </c>
      <c r="B239" s="4">
        <v>45748</v>
      </c>
      <c r="C239" s="4">
        <v>45838</v>
      </c>
      <c r="D239" t="s">
        <v>91</v>
      </c>
      <c r="E239" s="3" t="s">
        <v>116</v>
      </c>
      <c r="F239" s="3" t="s">
        <v>117</v>
      </c>
      <c r="G239" s="3" t="s">
        <v>118</v>
      </c>
      <c r="H239" s="3" t="s">
        <v>306</v>
      </c>
      <c r="I239" s="3" t="s">
        <v>651</v>
      </c>
      <c r="J239" s="3" t="s">
        <v>204</v>
      </c>
      <c r="K239" s="3" t="s">
        <v>652</v>
      </c>
      <c r="L239" t="s">
        <v>102</v>
      </c>
      <c r="M239" t="s">
        <v>103</v>
      </c>
      <c r="N239" s="3" t="s">
        <v>653</v>
      </c>
      <c r="O239" t="s">
        <v>105</v>
      </c>
      <c r="P239" s="3">
        <v>0</v>
      </c>
      <c r="Q239" s="3">
        <v>208</v>
      </c>
      <c r="R239" s="3" t="s">
        <v>124</v>
      </c>
      <c r="S239" s="3" t="s">
        <v>125</v>
      </c>
      <c r="T239" s="3" t="s">
        <v>126</v>
      </c>
      <c r="U239" s="3" t="s">
        <v>124</v>
      </c>
      <c r="V239" s="3" t="s">
        <v>125</v>
      </c>
      <c r="W239" s="3" t="s">
        <v>125</v>
      </c>
      <c r="X239" s="3" t="s">
        <v>653</v>
      </c>
      <c r="Y239" s="4">
        <v>45808</v>
      </c>
      <c r="Z239" s="4">
        <v>45813</v>
      </c>
      <c r="AA239" s="3">
        <v>232</v>
      </c>
      <c r="AB239" s="3">
        <v>208</v>
      </c>
      <c r="AC239" s="3">
        <v>0</v>
      </c>
      <c r="AD239" s="4">
        <v>45819</v>
      </c>
      <c r="AE239" s="3"/>
      <c r="AF239" s="3">
        <v>232</v>
      </c>
      <c r="AG239" s="10" t="s">
        <v>127</v>
      </c>
      <c r="AH239" s="3" t="s">
        <v>128</v>
      </c>
      <c r="AI239" s="4">
        <v>45839</v>
      </c>
      <c r="AJ239" s="3" t="s">
        <v>783</v>
      </c>
    </row>
    <row r="240" spans="1:36" x14ac:dyDescent="0.25">
      <c r="A240" s="3">
        <v>2025</v>
      </c>
      <c r="B240" s="4">
        <v>45748</v>
      </c>
      <c r="C240" s="4">
        <v>45838</v>
      </c>
      <c r="D240" t="s">
        <v>91</v>
      </c>
      <c r="E240" s="3" t="s">
        <v>129</v>
      </c>
      <c r="F240" s="3" t="s">
        <v>558</v>
      </c>
      <c r="G240" s="3" t="s">
        <v>285</v>
      </c>
      <c r="H240" s="3" t="s">
        <v>298</v>
      </c>
      <c r="I240" s="3" t="s">
        <v>559</v>
      </c>
      <c r="J240" s="3" t="s">
        <v>144</v>
      </c>
      <c r="K240" s="3" t="s">
        <v>481</v>
      </c>
      <c r="L240" t="s">
        <v>101</v>
      </c>
      <c r="M240" t="s">
        <v>103</v>
      </c>
      <c r="N240" s="3" t="s">
        <v>654</v>
      </c>
      <c r="O240" t="s">
        <v>105</v>
      </c>
      <c r="P240" s="3">
        <v>2</v>
      </c>
      <c r="Q240" s="3">
        <v>156</v>
      </c>
      <c r="R240" s="3" t="s">
        <v>124</v>
      </c>
      <c r="S240" s="3" t="s">
        <v>125</v>
      </c>
      <c r="T240" s="3" t="s">
        <v>302</v>
      </c>
      <c r="U240" s="3" t="s">
        <v>124</v>
      </c>
      <c r="V240" s="3" t="s">
        <v>125</v>
      </c>
      <c r="W240" s="3" t="s">
        <v>125</v>
      </c>
      <c r="X240" s="3" t="s">
        <v>654</v>
      </c>
      <c r="Y240" s="4">
        <v>45803</v>
      </c>
      <c r="Z240" s="4">
        <v>45807</v>
      </c>
      <c r="AA240" s="3">
        <v>233</v>
      </c>
      <c r="AB240" s="3">
        <v>156</v>
      </c>
      <c r="AC240" s="3">
        <v>0</v>
      </c>
      <c r="AD240" s="4">
        <v>45819</v>
      </c>
      <c r="AE240" s="3"/>
      <c r="AF240" s="3">
        <v>233</v>
      </c>
      <c r="AG240" s="10" t="s">
        <v>127</v>
      </c>
      <c r="AH240" s="3" t="s">
        <v>128</v>
      </c>
      <c r="AI240" s="4">
        <v>45839</v>
      </c>
      <c r="AJ240" s="3" t="s">
        <v>783</v>
      </c>
    </row>
    <row r="241" spans="1:36" x14ac:dyDescent="0.25">
      <c r="A241" s="3">
        <v>2025</v>
      </c>
      <c r="B241" s="4">
        <v>45748</v>
      </c>
      <c r="C241" s="4">
        <v>45838</v>
      </c>
      <c r="D241" t="s">
        <v>91</v>
      </c>
      <c r="E241" s="3" t="s">
        <v>129</v>
      </c>
      <c r="F241" s="3" t="s">
        <v>558</v>
      </c>
      <c r="G241" s="3" t="s">
        <v>285</v>
      </c>
      <c r="H241" s="3" t="s">
        <v>298</v>
      </c>
      <c r="I241" s="3" t="s">
        <v>559</v>
      </c>
      <c r="J241" s="3" t="s">
        <v>144</v>
      </c>
      <c r="K241" s="3" t="s">
        <v>481</v>
      </c>
      <c r="L241" t="s">
        <v>101</v>
      </c>
      <c r="M241" t="s">
        <v>103</v>
      </c>
      <c r="N241" s="3" t="s">
        <v>654</v>
      </c>
      <c r="O241" t="s">
        <v>105</v>
      </c>
      <c r="P241" s="3">
        <v>2</v>
      </c>
      <c r="Q241" s="3">
        <v>495</v>
      </c>
      <c r="R241" s="3" t="s">
        <v>124</v>
      </c>
      <c r="S241" s="3" t="s">
        <v>125</v>
      </c>
      <c r="T241" s="3" t="s">
        <v>302</v>
      </c>
      <c r="U241" s="3" t="s">
        <v>124</v>
      </c>
      <c r="V241" s="3" t="s">
        <v>125</v>
      </c>
      <c r="W241" s="3" t="s">
        <v>125</v>
      </c>
      <c r="X241" s="3" t="s">
        <v>654</v>
      </c>
      <c r="Y241" s="4">
        <v>45803</v>
      </c>
      <c r="Z241" s="4">
        <v>45807</v>
      </c>
      <c r="AA241" s="3">
        <v>234</v>
      </c>
      <c r="AB241" s="3">
        <v>495</v>
      </c>
      <c r="AC241" s="3">
        <v>0</v>
      </c>
      <c r="AD241" s="4">
        <v>45819</v>
      </c>
      <c r="AE241" s="10" t="str">
        <f>HYPERLINK("https://ieeg-my.sharepoint.com/:b:/g/personal/transparencia_ieeg_org_mx/ETVPNXl77OBPkf1drTRM0K8B54rbRDxVrMoEJpuvH4XQsQ?e=PGEHwx")</f>
        <v>https://ieeg-my.sharepoint.com/:b:/g/personal/transparencia_ieeg_org_mx/ETVPNXl77OBPkf1drTRM0K8B54rbRDxVrMoEJpuvH4XQsQ?e=PGEHwx</v>
      </c>
      <c r="AF241" s="3">
        <v>234</v>
      </c>
      <c r="AG241" s="10" t="s">
        <v>127</v>
      </c>
      <c r="AH241" s="3" t="s">
        <v>128</v>
      </c>
      <c r="AI241" s="4">
        <v>45839</v>
      </c>
      <c r="AJ241" s="3" t="s">
        <v>783</v>
      </c>
    </row>
    <row r="242" spans="1:36" x14ac:dyDescent="0.25">
      <c r="A242" s="3">
        <v>2025</v>
      </c>
      <c r="B242" s="4">
        <v>45748</v>
      </c>
      <c r="C242" s="4">
        <v>45838</v>
      </c>
      <c r="D242" t="s">
        <v>91</v>
      </c>
      <c r="E242" s="3" t="s">
        <v>116</v>
      </c>
      <c r="F242" s="3" t="s">
        <v>117</v>
      </c>
      <c r="G242" s="3" t="s">
        <v>118</v>
      </c>
      <c r="H242" s="3" t="s">
        <v>132</v>
      </c>
      <c r="I242" s="3" t="s">
        <v>655</v>
      </c>
      <c r="J242" s="3" t="s">
        <v>656</v>
      </c>
      <c r="K242" s="3" t="s">
        <v>657</v>
      </c>
      <c r="L242" t="s">
        <v>102</v>
      </c>
      <c r="M242" t="s">
        <v>103</v>
      </c>
      <c r="N242" s="3" t="s">
        <v>658</v>
      </c>
      <c r="O242" t="s">
        <v>105</v>
      </c>
      <c r="P242" s="3">
        <v>1</v>
      </c>
      <c r="Q242" s="3">
        <v>584</v>
      </c>
      <c r="R242" s="3" t="s">
        <v>124</v>
      </c>
      <c r="S242" s="3" t="s">
        <v>125</v>
      </c>
      <c r="T242" s="3" t="s">
        <v>137</v>
      </c>
      <c r="U242" s="3" t="s">
        <v>124</v>
      </c>
      <c r="V242" s="3" t="s">
        <v>125</v>
      </c>
      <c r="W242" s="3" t="s">
        <v>218</v>
      </c>
      <c r="X242" s="3" t="s">
        <v>658</v>
      </c>
      <c r="Y242" s="4">
        <v>45812</v>
      </c>
      <c r="Z242" s="4">
        <v>45812</v>
      </c>
      <c r="AA242" s="3">
        <v>235</v>
      </c>
      <c r="AB242" s="3">
        <v>584</v>
      </c>
      <c r="AC242" s="3">
        <v>0</v>
      </c>
      <c r="AD242" s="4">
        <v>45819</v>
      </c>
      <c r="AE242" s="10" t="str">
        <f>HYPERLINK("https://ieeg-my.sharepoint.com/:b:/g/personal/transparencia_ieeg_org_mx/ER3hpmEQHdFBufurkZEY5GkBx_k3ulocjmPaOu-nKZnEfw?e=tdEajC")</f>
        <v>https://ieeg-my.sharepoint.com/:b:/g/personal/transparencia_ieeg_org_mx/ER3hpmEQHdFBufurkZEY5GkBx_k3ulocjmPaOu-nKZnEfw?e=tdEajC</v>
      </c>
      <c r="AF242" s="3">
        <v>235</v>
      </c>
      <c r="AG242" s="10" t="s">
        <v>127</v>
      </c>
      <c r="AH242" s="3" t="s">
        <v>128</v>
      </c>
      <c r="AI242" s="4">
        <v>45839</v>
      </c>
      <c r="AJ242" s="3" t="s">
        <v>783</v>
      </c>
    </row>
    <row r="243" spans="1:36" x14ac:dyDescent="0.25">
      <c r="A243" s="3">
        <v>2025</v>
      </c>
      <c r="B243" s="4">
        <v>45748</v>
      </c>
      <c r="C243" s="4">
        <v>45838</v>
      </c>
      <c r="D243" t="s">
        <v>91</v>
      </c>
      <c r="E243" s="3" t="s">
        <v>116</v>
      </c>
      <c r="F243" s="3" t="s">
        <v>117</v>
      </c>
      <c r="G243" s="3" t="s">
        <v>118</v>
      </c>
      <c r="H243" s="3" t="s">
        <v>132</v>
      </c>
      <c r="I243" s="3" t="s">
        <v>655</v>
      </c>
      <c r="J243" s="3" t="s">
        <v>656</v>
      </c>
      <c r="K243" s="3" t="s">
        <v>657</v>
      </c>
      <c r="L243" t="s">
        <v>102</v>
      </c>
      <c r="M243" t="s">
        <v>103</v>
      </c>
      <c r="N243" s="3" t="s">
        <v>659</v>
      </c>
      <c r="O243" t="s">
        <v>105</v>
      </c>
      <c r="P243" s="3">
        <v>1</v>
      </c>
      <c r="Q243" s="3">
        <v>630</v>
      </c>
      <c r="R243" s="3" t="s">
        <v>124</v>
      </c>
      <c r="S243" s="3" t="s">
        <v>125</v>
      </c>
      <c r="T243" s="3" t="s">
        <v>137</v>
      </c>
      <c r="U243" s="3" t="s">
        <v>124</v>
      </c>
      <c r="V243" s="3" t="s">
        <v>125</v>
      </c>
      <c r="W243" s="3" t="s">
        <v>125</v>
      </c>
      <c r="X243" s="3" t="s">
        <v>659</v>
      </c>
      <c r="Y243" s="4">
        <v>45807</v>
      </c>
      <c r="Z243" s="4">
        <v>45807</v>
      </c>
      <c r="AA243" s="3">
        <v>236</v>
      </c>
      <c r="AB243" s="3">
        <v>630</v>
      </c>
      <c r="AC243" s="3">
        <v>0</v>
      </c>
      <c r="AD243" s="4">
        <v>45819</v>
      </c>
      <c r="AE243" s="10" t="str">
        <f>HYPERLINK("https://ieeg-my.sharepoint.com/:b:/g/personal/transparencia_ieeg_org_mx/EaW29roz3htLhUhovqh2OlUBwgDcuuLywIe9zhFrvc_iAQ?e=qxvOcb")</f>
        <v>https://ieeg-my.sharepoint.com/:b:/g/personal/transparencia_ieeg_org_mx/EaW29roz3htLhUhovqh2OlUBwgDcuuLywIe9zhFrvc_iAQ?e=qxvOcb</v>
      </c>
      <c r="AF243" s="3">
        <v>236</v>
      </c>
      <c r="AG243" s="10" t="s">
        <v>127</v>
      </c>
      <c r="AH243" s="3" t="s">
        <v>128</v>
      </c>
      <c r="AI243" s="4">
        <v>45839</v>
      </c>
      <c r="AJ243" s="3" t="s">
        <v>783</v>
      </c>
    </row>
    <row r="244" spans="1:36" x14ac:dyDescent="0.25">
      <c r="A244" s="3">
        <v>2025</v>
      </c>
      <c r="B244" s="4">
        <v>45748</v>
      </c>
      <c r="C244" s="4">
        <v>45838</v>
      </c>
      <c r="D244" t="s">
        <v>91</v>
      </c>
      <c r="E244" s="3" t="s">
        <v>129</v>
      </c>
      <c r="F244" s="3" t="s">
        <v>542</v>
      </c>
      <c r="G244" s="3" t="s">
        <v>201</v>
      </c>
      <c r="H244" s="3" t="s">
        <v>141</v>
      </c>
      <c r="I244" s="3" t="s">
        <v>543</v>
      </c>
      <c r="J244" s="3" t="s">
        <v>544</v>
      </c>
      <c r="K244" s="3" t="s">
        <v>545</v>
      </c>
      <c r="L244" t="s">
        <v>101</v>
      </c>
      <c r="M244" t="s">
        <v>103</v>
      </c>
      <c r="N244" s="3" t="s">
        <v>660</v>
      </c>
      <c r="O244" t="s">
        <v>105</v>
      </c>
      <c r="P244" s="3">
        <v>1</v>
      </c>
      <c r="Q244" s="3">
        <v>23</v>
      </c>
      <c r="R244" s="3" t="s">
        <v>124</v>
      </c>
      <c r="S244" s="3" t="s">
        <v>125</v>
      </c>
      <c r="T244" s="3" t="s">
        <v>125</v>
      </c>
      <c r="U244" s="3" t="s">
        <v>124</v>
      </c>
      <c r="V244" s="3" t="s">
        <v>125</v>
      </c>
      <c r="W244" s="3" t="s">
        <v>163</v>
      </c>
      <c r="X244" s="3" t="s">
        <v>660</v>
      </c>
      <c r="Y244" s="4">
        <v>45770</v>
      </c>
      <c r="Z244" s="4">
        <v>45770</v>
      </c>
      <c r="AA244" s="3">
        <v>237</v>
      </c>
      <c r="AB244" s="3">
        <v>23</v>
      </c>
      <c r="AC244" s="3">
        <v>0</v>
      </c>
      <c r="AD244" s="4">
        <v>45772</v>
      </c>
      <c r="AE244" s="3"/>
      <c r="AF244" s="3">
        <v>237</v>
      </c>
      <c r="AG244" s="10" t="s">
        <v>127</v>
      </c>
      <c r="AH244" s="3" t="s">
        <v>128</v>
      </c>
      <c r="AI244" s="4">
        <v>45839</v>
      </c>
      <c r="AJ244" s="3" t="s">
        <v>783</v>
      </c>
    </row>
    <row r="245" spans="1:36" x14ac:dyDescent="0.25">
      <c r="A245" s="3">
        <v>2025</v>
      </c>
      <c r="B245" s="4">
        <v>45748</v>
      </c>
      <c r="C245" s="4">
        <v>45838</v>
      </c>
      <c r="D245" t="s">
        <v>91</v>
      </c>
      <c r="E245" s="3" t="s">
        <v>129</v>
      </c>
      <c r="F245" s="3" t="s">
        <v>542</v>
      </c>
      <c r="G245" s="3" t="s">
        <v>201</v>
      </c>
      <c r="H245" s="3" t="s">
        <v>141</v>
      </c>
      <c r="I245" s="3" t="s">
        <v>543</v>
      </c>
      <c r="J245" s="3" t="s">
        <v>544</v>
      </c>
      <c r="K245" s="3" t="s">
        <v>545</v>
      </c>
      <c r="L245" t="s">
        <v>101</v>
      </c>
      <c r="M245" t="s">
        <v>103</v>
      </c>
      <c r="N245" s="3" t="s">
        <v>660</v>
      </c>
      <c r="O245" t="s">
        <v>105</v>
      </c>
      <c r="P245" s="3">
        <v>1</v>
      </c>
      <c r="Q245" s="5">
        <v>1368.31</v>
      </c>
      <c r="R245" s="3" t="s">
        <v>124</v>
      </c>
      <c r="S245" s="3" t="s">
        <v>125</v>
      </c>
      <c r="T245" s="3" t="s">
        <v>125</v>
      </c>
      <c r="U245" s="3" t="s">
        <v>124</v>
      </c>
      <c r="V245" s="3" t="s">
        <v>125</v>
      </c>
      <c r="W245" s="3" t="s">
        <v>163</v>
      </c>
      <c r="X245" s="3" t="s">
        <v>660</v>
      </c>
      <c r="Y245" s="4">
        <v>45770</v>
      </c>
      <c r="Z245" s="4">
        <v>45770</v>
      </c>
      <c r="AA245" s="3">
        <v>238</v>
      </c>
      <c r="AB245" s="5">
        <v>1368.31</v>
      </c>
      <c r="AC245" s="3">
        <v>0</v>
      </c>
      <c r="AD245" s="4">
        <v>45772</v>
      </c>
      <c r="AE245" s="10" t="str">
        <f>HYPERLINK("https://ieeg-my.sharepoint.com/:b:/g/personal/transparencia_ieeg_org_mx/ETu2kf7yJghHpxqfXVB8fhgBYpRhm12tjozbqqiKFlbK6Q?e=akY2zM")</f>
        <v>https://ieeg-my.sharepoint.com/:b:/g/personal/transparencia_ieeg_org_mx/ETu2kf7yJghHpxqfXVB8fhgBYpRhm12tjozbqqiKFlbK6Q?e=akY2zM</v>
      </c>
      <c r="AF245" s="3">
        <v>238</v>
      </c>
      <c r="AG245" s="10" t="s">
        <v>127</v>
      </c>
      <c r="AH245" s="3" t="s">
        <v>128</v>
      </c>
      <c r="AI245" s="4">
        <v>45839</v>
      </c>
      <c r="AJ245" s="3" t="s">
        <v>783</v>
      </c>
    </row>
    <row r="246" spans="1:36" x14ac:dyDescent="0.25">
      <c r="A246" s="3">
        <v>2025</v>
      </c>
      <c r="B246" s="4">
        <v>45748</v>
      </c>
      <c r="C246" s="4">
        <v>45838</v>
      </c>
      <c r="D246" t="s">
        <v>91</v>
      </c>
      <c r="E246" s="3" t="s">
        <v>129</v>
      </c>
      <c r="F246" s="3" t="s">
        <v>542</v>
      </c>
      <c r="G246" s="3" t="s">
        <v>201</v>
      </c>
      <c r="H246" s="3" t="s">
        <v>141</v>
      </c>
      <c r="I246" s="3" t="s">
        <v>543</v>
      </c>
      <c r="J246" s="3" t="s">
        <v>544</v>
      </c>
      <c r="K246" s="3" t="s">
        <v>545</v>
      </c>
      <c r="L246" t="s">
        <v>101</v>
      </c>
      <c r="M246" t="s">
        <v>103</v>
      </c>
      <c r="N246" s="3" t="s">
        <v>661</v>
      </c>
      <c r="O246" t="s">
        <v>105</v>
      </c>
      <c r="P246" s="3">
        <v>1</v>
      </c>
      <c r="Q246" s="5">
        <v>1081</v>
      </c>
      <c r="R246" s="3" t="s">
        <v>124</v>
      </c>
      <c r="S246" s="3" t="s">
        <v>125</v>
      </c>
      <c r="T246" s="3" t="s">
        <v>125</v>
      </c>
      <c r="U246" s="3" t="s">
        <v>124</v>
      </c>
      <c r="V246" s="3" t="s">
        <v>125</v>
      </c>
      <c r="W246" s="3" t="s">
        <v>171</v>
      </c>
      <c r="X246" s="3" t="s">
        <v>661</v>
      </c>
      <c r="Y246" s="4">
        <v>45749</v>
      </c>
      <c r="Z246" s="4">
        <v>45749</v>
      </c>
      <c r="AA246" s="3">
        <v>239</v>
      </c>
      <c r="AB246" s="5">
        <v>1081</v>
      </c>
      <c r="AC246" s="3">
        <v>0</v>
      </c>
      <c r="AD246" s="4">
        <v>45772</v>
      </c>
      <c r="AE246" s="10" t="str">
        <f>HYPERLINK("https://ieeg-my.sharepoint.com/:b:/g/personal/transparencia_ieeg_org_mx/EbgN_VYQvulPmnrAX-bCxrwBNtniwXvIMgwGpwCASqm2Ww?e=mtgXuH")</f>
        <v>https://ieeg-my.sharepoint.com/:b:/g/personal/transparencia_ieeg_org_mx/EbgN_VYQvulPmnrAX-bCxrwBNtniwXvIMgwGpwCASqm2Ww?e=mtgXuH</v>
      </c>
      <c r="AF246" s="3">
        <v>239</v>
      </c>
      <c r="AG246" s="10" t="s">
        <v>127</v>
      </c>
      <c r="AH246" s="3" t="s">
        <v>128</v>
      </c>
      <c r="AI246" s="4">
        <v>45839</v>
      </c>
      <c r="AJ246" s="3" t="s">
        <v>783</v>
      </c>
    </row>
    <row r="247" spans="1:36" x14ac:dyDescent="0.25">
      <c r="A247" s="3">
        <v>2025</v>
      </c>
      <c r="B247" s="4">
        <v>45748</v>
      </c>
      <c r="C247" s="4">
        <v>45838</v>
      </c>
      <c r="D247" t="s">
        <v>91</v>
      </c>
      <c r="E247" s="3" t="s">
        <v>116</v>
      </c>
      <c r="F247" s="3" t="s">
        <v>117</v>
      </c>
      <c r="G247" s="3" t="s">
        <v>118</v>
      </c>
      <c r="H247" s="3" t="s">
        <v>132</v>
      </c>
      <c r="I247" s="3" t="s">
        <v>655</v>
      </c>
      <c r="J247" s="3" t="s">
        <v>656</v>
      </c>
      <c r="K247" s="3" t="s">
        <v>657</v>
      </c>
      <c r="L247" t="s">
        <v>102</v>
      </c>
      <c r="M247" t="s">
        <v>103</v>
      </c>
      <c r="N247" s="3" t="s">
        <v>662</v>
      </c>
      <c r="O247" t="s">
        <v>105</v>
      </c>
      <c r="P247" s="3">
        <v>1</v>
      </c>
      <c r="Q247" s="3">
        <v>350</v>
      </c>
      <c r="R247" s="3" t="s">
        <v>124</v>
      </c>
      <c r="S247" s="3" t="s">
        <v>125</v>
      </c>
      <c r="T247" s="3" t="s">
        <v>137</v>
      </c>
      <c r="U247" s="3" t="s">
        <v>124</v>
      </c>
      <c r="V247" s="3" t="s">
        <v>125</v>
      </c>
      <c r="W247" s="3" t="s">
        <v>125</v>
      </c>
      <c r="X247" s="3" t="s">
        <v>662</v>
      </c>
      <c r="Y247" s="4">
        <v>45749</v>
      </c>
      <c r="Z247" s="4">
        <v>45749</v>
      </c>
      <c r="AA247" s="3">
        <v>240</v>
      </c>
      <c r="AB247" s="3">
        <v>350</v>
      </c>
      <c r="AC247" s="3">
        <v>0</v>
      </c>
      <c r="AD247" s="4">
        <v>45776</v>
      </c>
      <c r="AE247" s="10" t="str">
        <f>HYPERLINK("https://ieeg-my.sharepoint.com/:b:/g/personal/transparencia_ieeg_org_mx/EdPI2xsBUiZKpTHO6-8tawUBQAg6HoPUd_KmRG8v-ixPjQ?e=g1FC6o")</f>
        <v>https://ieeg-my.sharepoint.com/:b:/g/personal/transparencia_ieeg_org_mx/EdPI2xsBUiZKpTHO6-8tawUBQAg6HoPUd_KmRG8v-ixPjQ?e=g1FC6o</v>
      </c>
      <c r="AF247" s="3">
        <v>240</v>
      </c>
      <c r="AG247" s="10" t="s">
        <v>127</v>
      </c>
      <c r="AH247" s="3" t="s">
        <v>128</v>
      </c>
      <c r="AI247" s="4">
        <v>45839</v>
      </c>
      <c r="AJ247" s="3" t="s">
        <v>783</v>
      </c>
    </row>
    <row r="248" spans="1:36" x14ac:dyDescent="0.25">
      <c r="A248" s="3">
        <v>2025</v>
      </c>
      <c r="B248" s="4">
        <v>45748</v>
      </c>
      <c r="C248" s="4">
        <v>45838</v>
      </c>
      <c r="D248" t="s">
        <v>91</v>
      </c>
      <c r="E248" s="3" t="s">
        <v>116</v>
      </c>
      <c r="F248" s="3" t="s">
        <v>117</v>
      </c>
      <c r="G248" s="3" t="s">
        <v>118</v>
      </c>
      <c r="H248" s="3" t="s">
        <v>132</v>
      </c>
      <c r="I248" s="3" t="s">
        <v>655</v>
      </c>
      <c r="J248" s="3" t="s">
        <v>656</v>
      </c>
      <c r="K248" s="3" t="s">
        <v>657</v>
      </c>
      <c r="L248" t="s">
        <v>102</v>
      </c>
      <c r="M248" t="s">
        <v>103</v>
      </c>
      <c r="N248" s="3" t="s">
        <v>663</v>
      </c>
      <c r="O248" t="s">
        <v>105</v>
      </c>
      <c r="P248" s="3">
        <v>0</v>
      </c>
      <c r="Q248" s="3">
        <v>60</v>
      </c>
      <c r="R248" s="3" t="s">
        <v>124</v>
      </c>
      <c r="S248" s="3" t="s">
        <v>125</v>
      </c>
      <c r="T248" s="3" t="s">
        <v>137</v>
      </c>
      <c r="U248" s="3" t="s">
        <v>124</v>
      </c>
      <c r="V248" s="3" t="s">
        <v>125</v>
      </c>
      <c r="W248" s="3" t="s">
        <v>434</v>
      </c>
      <c r="X248" s="3" t="s">
        <v>663</v>
      </c>
      <c r="Y248" s="4">
        <v>45748</v>
      </c>
      <c r="Z248" s="4">
        <v>45748</v>
      </c>
      <c r="AA248" s="3">
        <v>241</v>
      </c>
      <c r="AB248" s="3">
        <v>60</v>
      </c>
      <c r="AC248" s="3">
        <v>0</v>
      </c>
      <c r="AD248" s="4">
        <v>45776</v>
      </c>
      <c r="AE248" s="3"/>
      <c r="AF248" s="3">
        <v>241</v>
      </c>
      <c r="AG248" s="10" t="s">
        <v>127</v>
      </c>
      <c r="AH248" s="3" t="s">
        <v>128</v>
      </c>
      <c r="AI248" s="4">
        <v>45839</v>
      </c>
      <c r="AJ248" s="3" t="s">
        <v>783</v>
      </c>
    </row>
    <row r="249" spans="1:36" x14ac:dyDescent="0.25">
      <c r="A249" s="3">
        <v>2025</v>
      </c>
      <c r="B249" s="4">
        <v>45748</v>
      </c>
      <c r="C249" s="4">
        <v>45838</v>
      </c>
      <c r="D249" t="s">
        <v>91</v>
      </c>
      <c r="E249" s="3" t="s">
        <v>129</v>
      </c>
      <c r="F249" s="3" t="s">
        <v>311</v>
      </c>
      <c r="G249" s="3" t="s">
        <v>312</v>
      </c>
      <c r="H249" s="3" t="s">
        <v>132</v>
      </c>
      <c r="I249" s="3" t="s">
        <v>664</v>
      </c>
      <c r="J249" s="3" t="s">
        <v>665</v>
      </c>
      <c r="K249" s="3" t="s">
        <v>666</v>
      </c>
      <c r="L249" t="s">
        <v>101</v>
      </c>
      <c r="M249" t="s">
        <v>103</v>
      </c>
      <c r="N249" s="3" t="s">
        <v>667</v>
      </c>
      <c r="O249" t="s">
        <v>105</v>
      </c>
      <c r="P249" s="3">
        <v>0</v>
      </c>
      <c r="Q249" s="3">
        <v>165</v>
      </c>
      <c r="R249" s="3" t="s">
        <v>124</v>
      </c>
      <c r="S249" s="3" t="s">
        <v>125</v>
      </c>
      <c r="T249" s="3" t="s">
        <v>137</v>
      </c>
      <c r="U249" s="3" t="s">
        <v>124</v>
      </c>
      <c r="V249" s="3" t="s">
        <v>125</v>
      </c>
      <c r="W249" s="3" t="s">
        <v>171</v>
      </c>
      <c r="X249" s="3" t="s">
        <v>667</v>
      </c>
      <c r="Y249" s="4">
        <v>45756</v>
      </c>
      <c r="Z249" s="4">
        <v>45756</v>
      </c>
      <c r="AA249" s="3">
        <v>242</v>
      </c>
      <c r="AB249" s="3">
        <v>165</v>
      </c>
      <c r="AC249" s="3">
        <v>0</v>
      </c>
      <c r="AD249" s="4">
        <v>45776</v>
      </c>
      <c r="AE249" s="10" t="str">
        <f>HYPERLINK("https://ieeg-my.sharepoint.com/:b:/g/personal/transparencia_ieeg_org_mx/EbAlI9BOAWtBjuLRF9_oyJoBG2tmmgkW7TAr8fKxNuUStQ?e=BBGY30")</f>
        <v>https://ieeg-my.sharepoint.com/:b:/g/personal/transparencia_ieeg_org_mx/EbAlI9BOAWtBjuLRF9_oyJoBG2tmmgkW7TAr8fKxNuUStQ?e=BBGY30</v>
      </c>
      <c r="AF249" s="3">
        <v>242</v>
      </c>
      <c r="AG249" s="10" t="s">
        <v>127</v>
      </c>
      <c r="AH249" s="3" t="s">
        <v>128</v>
      </c>
      <c r="AI249" s="4">
        <v>45839</v>
      </c>
      <c r="AJ249" s="3" t="s">
        <v>783</v>
      </c>
    </row>
    <row r="250" spans="1:36" x14ac:dyDescent="0.25">
      <c r="A250" s="3">
        <v>2025</v>
      </c>
      <c r="B250" s="4">
        <v>45748</v>
      </c>
      <c r="C250" s="4">
        <v>45838</v>
      </c>
      <c r="D250" t="s">
        <v>91</v>
      </c>
      <c r="E250" s="3" t="s">
        <v>194</v>
      </c>
      <c r="F250" s="3" t="s">
        <v>601</v>
      </c>
      <c r="G250" s="3" t="s">
        <v>322</v>
      </c>
      <c r="H250" s="3" t="s">
        <v>323</v>
      </c>
      <c r="I250" s="3" t="s">
        <v>602</v>
      </c>
      <c r="J250" s="3" t="s">
        <v>603</v>
      </c>
      <c r="K250" s="3" t="s">
        <v>604</v>
      </c>
      <c r="L250" t="s">
        <v>101</v>
      </c>
      <c r="M250" t="s">
        <v>103</v>
      </c>
      <c r="N250" s="3" t="s">
        <v>668</v>
      </c>
      <c r="O250" t="s">
        <v>105</v>
      </c>
      <c r="P250" s="3">
        <v>2</v>
      </c>
      <c r="Q250" s="5">
        <v>1155</v>
      </c>
      <c r="R250" s="3" t="s">
        <v>124</v>
      </c>
      <c r="S250" s="3" t="s">
        <v>125</v>
      </c>
      <c r="T250" s="3" t="s">
        <v>125</v>
      </c>
      <c r="U250" s="3" t="s">
        <v>124</v>
      </c>
      <c r="V250" s="3" t="s">
        <v>125</v>
      </c>
      <c r="W250" s="3" t="s">
        <v>669</v>
      </c>
      <c r="X250" s="3" t="s">
        <v>668</v>
      </c>
      <c r="Y250" s="4">
        <v>45811</v>
      </c>
      <c r="Z250" s="4">
        <v>45813</v>
      </c>
      <c r="AA250" s="3">
        <v>243</v>
      </c>
      <c r="AB250" s="5">
        <v>1155</v>
      </c>
      <c r="AC250" s="3">
        <v>0</v>
      </c>
      <c r="AD250" s="4">
        <v>45818</v>
      </c>
      <c r="AE250" s="10" t="str">
        <f>HYPERLINK("https://ieeg-my.sharepoint.com/:b:/g/personal/transparencia_ieeg_org_mx/ETysFMHNFjNJuPonIiApjv0BqsxTixVeQ0bOomvB_qXIaw?e=gCQt7c")</f>
        <v>https://ieeg-my.sharepoint.com/:b:/g/personal/transparencia_ieeg_org_mx/ETysFMHNFjNJuPonIiApjv0BqsxTixVeQ0bOomvB_qXIaw?e=gCQt7c</v>
      </c>
      <c r="AF250" s="3">
        <v>243</v>
      </c>
      <c r="AG250" s="10" t="s">
        <v>127</v>
      </c>
      <c r="AH250" s="3" t="s">
        <v>128</v>
      </c>
      <c r="AI250" s="4">
        <v>45839</v>
      </c>
      <c r="AJ250" s="3" t="s">
        <v>783</v>
      </c>
    </row>
    <row r="251" spans="1:36" x14ac:dyDescent="0.25">
      <c r="A251" s="3">
        <v>2025</v>
      </c>
      <c r="B251" s="4">
        <v>45748</v>
      </c>
      <c r="C251" s="4">
        <v>45838</v>
      </c>
      <c r="D251" t="s">
        <v>91</v>
      </c>
      <c r="E251" s="3" t="s">
        <v>194</v>
      </c>
      <c r="F251" s="3" t="s">
        <v>195</v>
      </c>
      <c r="G251" s="3" t="s">
        <v>195</v>
      </c>
      <c r="H251" s="3" t="s">
        <v>128</v>
      </c>
      <c r="I251" s="3" t="s">
        <v>219</v>
      </c>
      <c r="J251" s="3" t="s">
        <v>220</v>
      </c>
      <c r="K251" s="3" t="s">
        <v>144</v>
      </c>
      <c r="L251" t="s">
        <v>101</v>
      </c>
      <c r="M251" t="s">
        <v>103</v>
      </c>
      <c r="N251" s="3" t="s">
        <v>670</v>
      </c>
      <c r="O251" t="s">
        <v>105</v>
      </c>
      <c r="P251" s="3">
        <v>0</v>
      </c>
      <c r="Q251" s="3">
        <v>51.5</v>
      </c>
      <c r="R251" s="3" t="s">
        <v>124</v>
      </c>
      <c r="S251" s="3" t="s">
        <v>125</v>
      </c>
      <c r="T251" s="3" t="s">
        <v>125</v>
      </c>
      <c r="U251" s="3" t="s">
        <v>124</v>
      </c>
      <c r="V251" s="3" t="s">
        <v>125</v>
      </c>
      <c r="W251" s="3" t="s">
        <v>671</v>
      </c>
      <c r="X251" s="3" t="s">
        <v>670</v>
      </c>
      <c r="Y251" s="4">
        <v>45807</v>
      </c>
      <c r="Z251" s="4">
        <v>45811</v>
      </c>
      <c r="AA251" s="3">
        <v>244</v>
      </c>
      <c r="AB251" s="3">
        <v>51.5</v>
      </c>
      <c r="AC251" s="3">
        <v>0</v>
      </c>
      <c r="AD251" s="4">
        <v>45812</v>
      </c>
      <c r="AE251" s="3"/>
      <c r="AF251" s="3">
        <v>244</v>
      </c>
      <c r="AG251" s="10" t="s">
        <v>127</v>
      </c>
      <c r="AH251" s="3" t="s">
        <v>128</v>
      </c>
      <c r="AI251" s="4">
        <v>45839</v>
      </c>
      <c r="AJ251" s="3" t="s">
        <v>783</v>
      </c>
    </row>
    <row r="252" spans="1:36" x14ac:dyDescent="0.25">
      <c r="A252" s="3">
        <v>2025</v>
      </c>
      <c r="B252" s="4">
        <v>45748</v>
      </c>
      <c r="C252" s="4">
        <v>45838</v>
      </c>
      <c r="D252" t="s">
        <v>91</v>
      </c>
      <c r="E252" s="3" t="s">
        <v>116</v>
      </c>
      <c r="F252" s="3" t="s">
        <v>430</v>
      </c>
      <c r="G252" s="3" t="s">
        <v>430</v>
      </c>
      <c r="H252" s="3" t="s">
        <v>141</v>
      </c>
      <c r="I252" s="3" t="s">
        <v>450</v>
      </c>
      <c r="J252" s="3" t="s">
        <v>451</v>
      </c>
      <c r="K252" s="3" t="s">
        <v>176</v>
      </c>
      <c r="L252" t="s">
        <v>102</v>
      </c>
      <c r="M252" t="s">
        <v>103</v>
      </c>
      <c r="N252" s="3" t="s">
        <v>672</v>
      </c>
      <c r="O252" t="s">
        <v>105</v>
      </c>
      <c r="P252" s="3">
        <v>0</v>
      </c>
      <c r="Q252" s="3">
        <v>38</v>
      </c>
      <c r="R252" s="3" t="s">
        <v>124</v>
      </c>
      <c r="S252" s="3" t="s">
        <v>125</v>
      </c>
      <c r="T252" s="3" t="s">
        <v>125</v>
      </c>
      <c r="U252" s="3" t="s">
        <v>124</v>
      </c>
      <c r="V252" s="3" t="s">
        <v>125</v>
      </c>
      <c r="W252" s="3" t="s">
        <v>171</v>
      </c>
      <c r="X252" s="3" t="s">
        <v>672</v>
      </c>
      <c r="Y252" s="4">
        <v>45803</v>
      </c>
      <c r="Z252" s="4">
        <v>45803</v>
      </c>
      <c r="AA252" s="3">
        <v>245</v>
      </c>
      <c r="AB252" s="3">
        <v>38</v>
      </c>
      <c r="AC252" s="3">
        <v>0</v>
      </c>
      <c r="AD252" s="4">
        <v>45805</v>
      </c>
      <c r="AE252" s="3"/>
      <c r="AF252" s="3">
        <v>245</v>
      </c>
      <c r="AG252" s="10" t="s">
        <v>127</v>
      </c>
      <c r="AH252" s="3" t="s">
        <v>128</v>
      </c>
      <c r="AI252" s="4">
        <v>45839</v>
      </c>
      <c r="AJ252" s="3" t="s">
        <v>783</v>
      </c>
    </row>
    <row r="253" spans="1:36" x14ac:dyDescent="0.25">
      <c r="A253" s="3">
        <v>2025</v>
      </c>
      <c r="B253" s="4">
        <v>45748</v>
      </c>
      <c r="C253" s="4">
        <v>45838</v>
      </c>
      <c r="D253" t="s">
        <v>91</v>
      </c>
      <c r="E253" s="3" t="s">
        <v>194</v>
      </c>
      <c r="F253" s="3" t="s">
        <v>317</v>
      </c>
      <c r="G253" s="3" t="s">
        <v>317</v>
      </c>
      <c r="H253" s="3" t="s">
        <v>213</v>
      </c>
      <c r="I253" s="3" t="s">
        <v>357</v>
      </c>
      <c r="J253" s="3" t="s">
        <v>358</v>
      </c>
      <c r="K253" s="3" t="s">
        <v>359</v>
      </c>
      <c r="L253" t="s">
        <v>101</v>
      </c>
      <c r="M253" t="s">
        <v>103</v>
      </c>
      <c r="N253" s="3" t="s">
        <v>217</v>
      </c>
      <c r="O253" t="s">
        <v>105</v>
      </c>
      <c r="P253" s="3">
        <v>0</v>
      </c>
      <c r="Q253" s="3">
        <v>140</v>
      </c>
      <c r="R253" s="3" t="s">
        <v>124</v>
      </c>
      <c r="S253" s="3" t="s">
        <v>125</v>
      </c>
      <c r="T253" s="3" t="s">
        <v>125</v>
      </c>
      <c r="U253" s="3" t="s">
        <v>124</v>
      </c>
      <c r="V253" s="3" t="s">
        <v>125</v>
      </c>
      <c r="W253" s="3" t="s">
        <v>350</v>
      </c>
      <c r="X253" s="3" t="s">
        <v>217</v>
      </c>
      <c r="Y253" s="4">
        <v>45786</v>
      </c>
      <c r="Z253" s="4">
        <v>45791</v>
      </c>
      <c r="AA253" s="3">
        <v>246</v>
      </c>
      <c r="AB253" s="3">
        <v>140</v>
      </c>
      <c r="AC253" s="3">
        <v>0</v>
      </c>
      <c r="AD253" s="4">
        <v>45800</v>
      </c>
      <c r="AE253" s="3"/>
      <c r="AF253" s="3">
        <v>246</v>
      </c>
      <c r="AG253" s="10" t="s">
        <v>127</v>
      </c>
      <c r="AH253" s="3" t="s">
        <v>128</v>
      </c>
      <c r="AI253" s="4">
        <v>45839</v>
      </c>
      <c r="AJ253" s="3" t="s">
        <v>783</v>
      </c>
    </row>
    <row r="254" spans="1:36" x14ac:dyDescent="0.25">
      <c r="A254" s="3">
        <v>2025</v>
      </c>
      <c r="B254" s="4">
        <v>45748</v>
      </c>
      <c r="C254" s="4">
        <v>45838</v>
      </c>
      <c r="D254" t="s">
        <v>91</v>
      </c>
      <c r="E254" s="3" t="s">
        <v>194</v>
      </c>
      <c r="F254" s="3" t="s">
        <v>317</v>
      </c>
      <c r="G254" s="3" t="s">
        <v>317</v>
      </c>
      <c r="H254" s="3" t="s">
        <v>213</v>
      </c>
      <c r="I254" s="3" t="s">
        <v>673</v>
      </c>
      <c r="J254" s="3" t="s">
        <v>358</v>
      </c>
      <c r="K254" s="3" t="s">
        <v>359</v>
      </c>
      <c r="L254" t="s">
        <v>101</v>
      </c>
      <c r="M254" t="s">
        <v>103</v>
      </c>
      <c r="N254" s="3" t="s">
        <v>217</v>
      </c>
      <c r="O254" t="s">
        <v>105</v>
      </c>
      <c r="P254" s="3">
        <v>0</v>
      </c>
      <c r="Q254" s="3">
        <v>91</v>
      </c>
      <c r="R254" s="3" t="s">
        <v>124</v>
      </c>
      <c r="S254" s="3" t="s">
        <v>125</v>
      </c>
      <c r="T254" s="3" t="s">
        <v>125</v>
      </c>
      <c r="U254" s="3" t="s">
        <v>124</v>
      </c>
      <c r="V254" s="3" t="s">
        <v>125</v>
      </c>
      <c r="W254" s="3" t="s">
        <v>674</v>
      </c>
      <c r="X254" s="3" t="s">
        <v>217</v>
      </c>
      <c r="Y254" s="4">
        <v>45796</v>
      </c>
      <c r="Z254" s="4">
        <v>45804</v>
      </c>
      <c r="AA254" s="3">
        <v>247</v>
      </c>
      <c r="AB254" s="3">
        <v>91</v>
      </c>
      <c r="AC254" s="3">
        <v>0</v>
      </c>
      <c r="AD254" s="4">
        <v>45811</v>
      </c>
      <c r="AE254" s="3"/>
      <c r="AF254" s="3">
        <v>247</v>
      </c>
      <c r="AG254" s="10" t="s">
        <v>127</v>
      </c>
      <c r="AH254" s="3" t="s">
        <v>128</v>
      </c>
      <c r="AI254" s="4">
        <v>45839</v>
      </c>
      <c r="AJ254" s="3" t="s">
        <v>783</v>
      </c>
    </row>
    <row r="255" spans="1:36" x14ac:dyDescent="0.25">
      <c r="A255" s="3">
        <v>2025</v>
      </c>
      <c r="B255" s="4">
        <v>45748</v>
      </c>
      <c r="C255" s="4">
        <v>45838</v>
      </c>
      <c r="D255" t="s">
        <v>91</v>
      </c>
      <c r="E255" s="3" t="s">
        <v>194</v>
      </c>
      <c r="F255" s="3" t="s">
        <v>317</v>
      </c>
      <c r="G255" s="3" t="s">
        <v>317</v>
      </c>
      <c r="H255" s="3" t="s">
        <v>213</v>
      </c>
      <c r="I255" s="3" t="s">
        <v>357</v>
      </c>
      <c r="J255" s="3" t="s">
        <v>358</v>
      </c>
      <c r="K255" s="3" t="s">
        <v>359</v>
      </c>
      <c r="L255" t="s">
        <v>101</v>
      </c>
      <c r="M255" t="s">
        <v>103</v>
      </c>
      <c r="N255" s="3" t="s">
        <v>217</v>
      </c>
      <c r="O255" t="s">
        <v>105</v>
      </c>
      <c r="P255" s="3">
        <v>0</v>
      </c>
      <c r="Q255" s="3">
        <v>495</v>
      </c>
      <c r="R255" s="3" t="s">
        <v>124</v>
      </c>
      <c r="S255" s="3" t="s">
        <v>125</v>
      </c>
      <c r="T255" s="3" t="s">
        <v>125</v>
      </c>
      <c r="U255" s="3" t="s">
        <v>124</v>
      </c>
      <c r="V255" s="3" t="s">
        <v>125</v>
      </c>
      <c r="W255" s="3" t="s">
        <v>674</v>
      </c>
      <c r="X255" s="3" t="s">
        <v>217</v>
      </c>
      <c r="Y255" s="4">
        <v>45796</v>
      </c>
      <c r="Z255" s="4">
        <v>45804</v>
      </c>
      <c r="AA255" s="3">
        <v>248</v>
      </c>
      <c r="AB255" s="3">
        <v>495</v>
      </c>
      <c r="AC255" s="3">
        <v>0</v>
      </c>
      <c r="AD255" s="4">
        <v>45811</v>
      </c>
      <c r="AE255" s="10" t="str">
        <f>HYPERLINK("https://ieeg-my.sharepoint.com/:b:/g/personal/transparencia_ieeg_org_mx/Ef7crMphAPBLorUBE96r1mgBmLi-GCMZHzM_zXs0kAB4gQ?e=jHdLbm")</f>
        <v>https://ieeg-my.sharepoint.com/:b:/g/personal/transparencia_ieeg_org_mx/Ef7crMphAPBLorUBE96r1mgBmLi-GCMZHzM_zXs0kAB4gQ?e=jHdLbm</v>
      </c>
      <c r="AF255" s="3">
        <v>248</v>
      </c>
      <c r="AG255" s="10" t="s">
        <v>127</v>
      </c>
      <c r="AH255" s="3" t="s">
        <v>128</v>
      </c>
      <c r="AI255" s="4">
        <v>45839</v>
      </c>
      <c r="AJ255" s="3" t="s">
        <v>783</v>
      </c>
    </row>
    <row r="256" spans="1:36" x14ac:dyDescent="0.25">
      <c r="A256" s="3">
        <v>2025</v>
      </c>
      <c r="B256" s="4">
        <v>45748</v>
      </c>
      <c r="C256" s="4">
        <v>45838</v>
      </c>
      <c r="D256" t="s">
        <v>91</v>
      </c>
      <c r="E256" s="3" t="s">
        <v>194</v>
      </c>
      <c r="F256" s="3" t="s">
        <v>317</v>
      </c>
      <c r="G256" s="3" t="s">
        <v>317</v>
      </c>
      <c r="H256" s="3" t="s">
        <v>213</v>
      </c>
      <c r="I256" s="3" t="s">
        <v>318</v>
      </c>
      <c r="J256" s="3" t="s">
        <v>675</v>
      </c>
      <c r="K256" s="3" t="s">
        <v>320</v>
      </c>
      <c r="L256" t="s">
        <v>101</v>
      </c>
      <c r="M256" t="s">
        <v>103</v>
      </c>
      <c r="N256" s="3" t="s">
        <v>217</v>
      </c>
      <c r="O256" t="s">
        <v>105</v>
      </c>
      <c r="P256" s="3">
        <v>0</v>
      </c>
      <c r="Q256" s="3">
        <v>134</v>
      </c>
      <c r="R256" s="3" t="s">
        <v>124</v>
      </c>
      <c r="S256" s="3" t="s">
        <v>125</v>
      </c>
      <c r="T256" s="3" t="s">
        <v>125</v>
      </c>
      <c r="U256" s="3" t="s">
        <v>124</v>
      </c>
      <c r="V256" s="3" t="s">
        <v>125</v>
      </c>
      <c r="W256" s="3" t="s">
        <v>171</v>
      </c>
      <c r="X256" s="3" t="s">
        <v>217</v>
      </c>
      <c r="Y256" s="4">
        <v>45789</v>
      </c>
      <c r="Z256" s="4">
        <v>45793</v>
      </c>
      <c r="AA256" s="3">
        <v>249</v>
      </c>
      <c r="AB256" s="3">
        <v>134</v>
      </c>
      <c r="AC256" s="3">
        <v>0</v>
      </c>
      <c r="AD256" s="4">
        <v>45803</v>
      </c>
      <c r="AE256" s="3"/>
      <c r="AF256" s="3">
        <v>249</v>
      </c>
      <c r="AG256" s="10" t="s">
        <v>127</v>
      </c>
      <c r="AH256" s="3" t="s">
        <v>128</v>
      </c>
      <c r="AI256" s="4">
        <v>45839</v>
      </c>
      <c r="AJ256" s="3" t="s">
        <v>783</v>
      </c>
    </row>
    <row r="257" spans="1:36" x14ac:dyDescent="0.25">
      <c r="A257" s="3">
        <v>2025</v>
      </c>
      <c r="B257" s="4">
        <v>45748</v>
      </c>
      <c r="C257" s="4">
        <v>45838</v>
      </c>
      <c r="D257" t="s">
        <v>91</v>
      </c>
      <c r="E257" s="3" t="s">
        <v>194</v>
      </c>
      <c r="F257" s="3" t="s">
        <v>317</v>
      </c>
      <c r="G257" s="3" t="s">
        <v>317</v>
      </c>
      <c r="H257" s="3" t="s">
        <v>213</v>
      </c>
      <c r="I257" s="3" t="s">
        <v>318</v>
      </c>
      <c r="J257" s="3" t="s">
        <v>319</v>
      </c>
      <c r="K257" s="3" t="s">
        <v>320</v>
      </c>
      <c r="L257" t="s">
        <v>101</v>
      </c>
      <c r="M257" t="s">
        <v>103</v>
      </c>
      <c r="N257" s="3" t="s">
        <v>217</v>
      </c>
      <c r="O257" t="s">
        <v>105</v>
      </c>
      <c r="P257" s="3">
        <v>0</v>
      </c>
      <c r="Q257" s="3">
        <v>660</v>
      </c>
      <c r="R257" s="3" t="s">
        <v>124</v>
      </c>
      <c r="S257" s="3" t="s">
        <v>125</v>
      </c>
      <c r="T257" s="3" t="s">
        <v>125</v>
      </c>
      <c r="U257" s="3" t="s">
        <v>124</v>
      </c>
      <c r="V257" s="3" t="s">
        <v>125</v>
      </c>
      <c r="W257" s="3" t="s">
        <v>171</v>
      </c>
      <c r="X257" s="3" t="s">
        <v>217</v>
      </c>
      <c r="Y257" s="4">
        <v>45790</v>
      </c>
      <c r="Z257" s="4">
        <v>45793</v>
      </c>
      <c r="AA257" s="3">
        <v>250</v>
      </c>
      <c r="AB257" s="3">
        <v>660</v>
      </c>
      <c r="AC257" s="3">
        <v>0</v>
      </c>
      <c r="AD257" s="4">
        <v>45803</v>
      </c>
      <c r="AE257" s="10" t="str">
        <f>HYPERLINK("https://ieeg-my.sharepoint.com/:b:/g/personal/transparencia_ieeg_org_mx/ETB73IbiN7VBjMmT8ERv44ABksR3QgLuKgxp6AsvBcbzrQ?e=UcWePI")</f>
        <v>https://ieeg-my.sharepoint.com/:b:/g/personal/transparencia_ieeg_org_mx/ETB73IbiN7VBjMmT8ERv44ABksR3QgLuKgxp6AsvBcbzrQ?e=UcWePI</v>
      </c>
      <c r="AF257" s="3">
        <v>250</v>
      </c>
      <c r="AG257" s="10" t="s">
        <v>127</v>
      </c>
      <c r="AH257" s="3" t="s">
        <v>128</v>
      </c>
      <c r="AI257" s="4">
        <v>45839</v>
      </c>
      <c r="AJ257" s="3" t="s">
        <v>783</v>
      </c>
    </row>
    <row r="258" spans="1:36" x14ac:dyDescent="0.25">
      <c r="A258" s="3">
        <v>2025</v>
      </c>
      <c r="B258" s="4">
        <v>45748</v>
      </c>
      <c r="C258" s="4">
        <v>45838</v>
      </c>
      <c r="D258" t="s">
        <v>91</v>
      </c>
      <c r="E258" s="3" t="s">
        <v>194</v>
      </c>
      <c r="F258" s="3" t="s">
        <v>212</v>
      </c>
      <c r="G258" s="3" t="s">
        <v>212</v>
      </c>
      <c r="H258" s="3" t="s">
        <v>213</v>
      </c>
      <c r="I258" s="3" t="s">
        <v>382</v>
      </c>
      <c r="J258" s="3" t="s">
        <v>383</v>
      </c>
      <c r="K258" s="3" t="s">
        <v>267</v>
      </c>
      <c r="L258" t="s">
        <v>102</v>
      </c>
      <c r="M258" t="s">
        <v>103</v>
      </c>
      <c r="N258" s="3" t="s">
        <v>217</v>
      </c>
      <c r="O258" t="s">
        <v>105</v>
      </c>
      <c r="P258" s="3">
        <v>0</v>
      </c>
      <c r="Q258" s="3">
        <v>38</v>
      </c>
      <c r="R258" s="3" t="s">
        <v>124</v>
      </c>
      <c r="S258" s="3" t="s">
        <v>125</v>
      </c>
      <c r="T258" s="3" t="s">
        <v>125</v>
      </c>
      <c r="U258" s="3" t="s">
        <v>124</v>
      </c>
      <c r="V258" s="3" t="s">
        <v>125</v>
      </c>
      <c r="W258" s="3" t="s">
        <v>676</v>
      </c>
      <c r="X258" s="3" t="s">
        <v>217</v>
      </c>
      <c r="Y258" s="4">
        <v>45789</v>
      </c>
      <c r="Z258" s="4">
        <v>45799</v>
      </c>
      <c r="AA258" s="3">
        <v>251</v>
      </c>
      <c r="AB258" s="3">
        <v>38</v>
      </c>
      <c r="AC258" s="3">
        <v>0</v>
      </c>
      <c r="AD258" s="4">
        <v>45800</v>
      </c>
      <c r="AE258" s="3"/>
      <c r="AF258" s="3">
        <v>251</v>
      </c>
      <c r="AG258" s="10" t="s">
        <v>127</v>
      </c>
      <c r="AH258" s="3" t="s">
        <v>128</v>
      </c>
      <c r="AI258" s="4">
        <v>45839</v>
      </c>
      <c r="AJ258" s="3" t="s">
        <v>783</v>
      </c>
    </row>
    <row r="259" spans="1:36" x14ac:dyDescent="0.25">
      <c r="A259" s="3">
        <v>2025</v>
      </c>
      <c r="B259" s="4">
        <v>45748</v>
      </c>
      <c r="C259" s="4">
        <v>45838</v>
      </c>
      <c r="D259" t="s">
        <v>91</v>
      </c>
      <c r="E259" s="3" t="s">
        <v>194</v>
      </c>
      <c r="F259" s="3" t="s">
        <v>212</v>
      </c>
      <c r="G259" s="3" t="s">
        <v>212</v>
      </c>
      <c r="H259" s="3" t="s">
        <v>213</v>
      </c>
      <c r="I259" s="3" t="s">
        <v>382</v>
      </c>
      <c r="J259" s="3" t="s">
        <v>383</v>
      </c>
      <c r="K259" s="3" t="s">
        <v>267</v>
      </c>
      <c r="L259" t="s">
        <v>102</v>
      </c>
      <c r="M259" t="s">
        <v>103</v>
      </c>
      <c r="N259" s="3" t="s">
        <v>217</v>
      </c>
      <c r="O259" t="s">
        <v>105</v>
      </c>
      <c r="P259" s="3">
        <v>0</v>
      </c>
      <c r="Q259" s="3">
        <v>660</v>
      </c>
      <c r="R259" s="3" t="s">
        <v>124</v>
      </c>
      <c r="S259" s="3" t="s">
        <v>125</v>
      </c>
      <c r="T259" s="3" t="s">
        <v>125</v>
      </c>
      <c r="U259" s="3" t="s">
        <v>124</v>
      </c>
      <c r="V259" s="3" t="s">
        <v>125</v>
      </c>
      <c r="W259" s="3" t="s">
        <v>676</v>
      </c>
      <c r="X259" s="3" t="s">
        <v>217</v>
      </c>
      <c r="Y259" s="4">
        <v>45789</v>
      </c>
      <c r="Z259" s="4">
        <v>45799</v>
      </c>
      <c r="AA259" s="3">
        <v>252</v>
      </c>
      <c r="AB259" s="3">
        <v>660</v>
      </c>
      <c r="AC259" s="3">
        <v>0</v>
      </c>
      <c r="AD259" s="4">
        <v>45800</v>
      </c>
      <c r="AE259" s="10" t="str">
        <f>HYPERLINK("https://ieeg-my.sharepoint.com/:b:/g/personal/transparencia_ieeg_org_mx/EZ5JRULd8AxCloaDoeG9NjMBHWuiIDZ0leVCLmqL0N17vw?e=mURabi")</f>
        <v>https://ieeg-my.sharepoint.com/:b:/g/personal/transparencia_ieeg_org_mx/EZ5JRULd8AxCloaDoeG9NjMBHWuiIDZ0leVCLmqL0N17vw?e=mURabi</v>
      </c>
      <c r="AF259" s="3">
        <v>252</v>
      </c>
      <c r="AG259" s="10" t="s">
        <v>127</v>
      </c>
      <c r="AH259" s="3" t="s">
        <v>128</v>
      </c>
      <c r="AI259" s="4">
        <v>45839</v>
      </c>
      <c r="AJ259" s="3" t="s">
        <v>783</v>
      </c>
    </row>
    <row r="260" spans="1:36" x14ac:dyDescent="0.25">
      <c r="A260" s="3">
        <v>2025</v>
      </c>
      <c r="B260" s="4">
        <v>45748</v>
      </c>
      <c r="C260" s="4">
        <v>45838</v>
      </c>
      <c r="D260" t="s">
        <v>91</v>
      </c>
      <c r="E260" s="3" t="s">
        <v>194</v>
      </c>
      <c r="F260" s="3" t="s">
        <v>629</v>
      </c>
      <c r="G260" s="3" t="s">
        <v>131</v>
      </c>
      <c r="H260" s="3" t="s">
        <v>454</v>
      </c>
      <c r="I260" s="3" t="s">
        <v>677</v>
      </c>
      <c r="J260" s="3" t="s">
        <v>256</v>
      </c>
      <c r="K260" s="3" t="s">
        <v>678</v>
      </c>
      <c r="L260" t="s">
        <v>102</v>
      </c>
      <c r="M260" t="s">
        <v>103</v>
      </c>
      <c r="N260" s="3" t="s">
        <v>679</v>
      </c>
      <c r="O260" t="s">
        <v>105</v>
      </c>
      <c r="P260" s="3">
        <v>0</v>
      </c>
      <c r="Q260" s="3">
        <v>163</v>
      </c>
      <c r="R260" s="3" t="s">
        <v>124</v>
      </c>
      <c r="S260" s="3" t="s">
        <v>125</v>
      </c>
      <c r="T260" s="3" t="s">
        <v>125</v>
      </c>
      <c r="U260" s="3" t="s">
        <v>124</v>
      </c>
      <c r="V260" s="3" t="s">
        <v>125</v>
      </c>
      <c r="W260" s="3" t="s">
        <v>303</v>
      </c>
      <c r="X260" s="3" t="s">
        <v>679</v>
      </c>
      <c r="Y260" s="4">
        <v>45799</v>
      </c>
      <c r="Z260" s="4">
        <v>45799</v>
      </c>
      <c r="AA260" s="3">
        <v>253</v>
      </c>
      <c r="AB260" s="3">
        <v>163</v>
      </c>
      <c r="AC260" s="3">
        <v>0</v>
      </c>
      <c r="AD260" s="4">
        <v>45800</v>
      </c>
      <c r="AE260" s="3"/>
      <c r="AF260" s="3">
        <v>253</v>
      </c>
      <c r="AG260" s="10" t="s">
        <v>127</v>
      </c>
      <c r="AH260" s="3" t="s">
        <v>128</v>
      </c>
      <c r="AI260" s="4">
        <v>45839</v>
      </c>
      <c r="AJ260" s="3" t="s">
        <v>791</v>
      </c>
    </row>
    <row r="261" spans="1:36" x14ac:dyDescent="0.25">
      <c r="A261" s="3">
        <v>2025</v>
      </c>
      <c r="B261" s="4">
        <v>45748</v>
      </c>
      <c r="C261" s="4">
        <v>45838</v>
      </c>
      <c r="D261" t="s">
        <v>91</v>
      </c>
      <c r="E261" s="3" t="s">
        <v>194</v>
      </c>
      <c r="F261" s="3" t="s">
        <v>195</v>
      </c>
      <c r="G261" s="3" t="s">
        <v>195</v>
      </c>
      <c r="H261" s="3" t="s">
        <v>128</v>
      </c>
      <c r="I261" s="3" t="s">
        <v>249</v>
      </c>
      <c r="J261" s="3" t="s">
        <v>250</v>
      </c>
      <c r="K261" s="3" t="s">
        <v>176</v>
      </c>
      <c r="L261" t="s">
        <v>101</v>
      </c>
      <c r="M261" t="s">
        <v>103</v>
      </c>
      <c r="N261" s="3" t="s">
        <v>680</v>
      </c>
      <c r="O261" t="s">
        <v>105</v>
      </c>
      <c r="P261" s="3">
        <v>0</v>
      </c>
      <c r="Q261" s="3">
        <v>165</v>
      </c>
      <c r="R261" s="3" t="s">
        <v>124</v>
      </c>
      <c r="S261" s="3" t="s">
        <v>125</v>
      </c>
      <c r="T261" s="3" t="s">
        <v>125</v>
      </c>
      <c r="U261" s="3" t="s">
        <v>124</v>
      </c>
      <c r="V261" s="3" t="s">
        <v>125</v>
      </c>
      <c r="W261" s="3" t="s">
        <v>178</v>
      </c>
      <c r="X261" s="3" t="s">
        <v>680</v>
      </c>
      <c r="Y261" s="4">
        <v>45800</v>
      </c>
      <c r="Z261" s="4">
        <v>45800</v>
      </c>
      <c r="AA261" s="3">
        <v>254</v>
      </c>
      <c r="AB261" s="3">
        <v>165</v>
      </c>
      <c r="AC261" s="3">
        <v>0</v>
      </c>
      <c r="AD261" s="4">
        <v>45800</v>
      </c>
      <c r="AE261" s="10" t="str">
        <f>HYPERLINK("https://ieeg-my.sharepoint.com/:b:/g/personal/transparencia_ieeg_org_mx/EYQSz991ptxMv3pDu2BkDSsBnAoQ0g0UJfbu-UdROOcOeg?e=4QY5nX")</f>
        <v>https://ieeg-my.sharepoint.com/:b:/g/personal/transparencia_ieeg_org_mx/EYQSz991ptxMv3pDu2BkDSsBnAoQ0g0UJfbu-UdROOcOeg?e=4QY5nX</v>
      </c>
      <c r="AF261" s="3">
        <v>254</v>
      </c>
      <c r="AG261" s="10" t="s">
        <v>127</v>
      </c>
      <c r="AH261" s="3" t="s">
        <v>128</v>
      </c>
      <c r="AI261" s="4">
        <v>45839</v>
      </c>
      <c r="AJ261" s="3" t="s">
        <v>783</v>
      </c>
    </row>
    <row r="262" spans="1:36" x14ac:dyDescent="0.25">
      <c r="A262" s="3">
        <v>2025</v>
      </c>
      <c r="B262" s="4">
        <v>45748</v>
      </c>
      <c r="C262" s="4">
        <v>45838</v>
      </c>
      <c r="D262" t="s">
        <v>91</v>
      </c>
      <c r="E262" s="3" t="s">
        <v>194</v>
      </c>
      <c r="F262" s="3" t="s">
        <v>195</v>
      </c>
      <c r="G262" s="3" t="s">
        <v>195</v>
      </c>
      <c r="H262" s="3" t="s">
        <v>128</v>
      </c>
      <c r="I262" s="3" t="s">
        <v>249</v>
      </c>
      <c r="J262" s="3" t="s">
        <v>250</v>
      </c>
      <c r="K262" s="3" t="s">
        <v>176</v>
      </c>
      <c r="L262" t="s">
        <v>101</v>
      </c>
      <c r="M262" t="s">
        <v>103</v>
      </c>
      <c r="N262" s="3" t="s">
        <v>681</v>
      </c>
      <c r="O262" t="s">
        <v>105</v>
      </c>
      <c r="P262" s="3">
        <v>0</v>
      </c>
      <c r="Q262" s="3">
        <v>165</v>
      </c>
      <c r="R262" s="3" t="s">
        <v>124</v>
      </c>
      <c r="S262" s="3" t="s">
        <v>125</v>
      </c>
      <c r="T262" s="3" t="s">
        <v>125</v>
      </c>
      <c r="U262" s="3" t="s">
        <v>124</v>
      </c>
      <c r="V262" s="3" t="s">
        <v>125</v>
      </c>
      <c r="W262" s="3" t="s">
        <v>248</v>
      </c>
      <c r="X262" s="3" t="s">
        <v>681</v>
      </c>
      <c r="Y262" s="4">
        <v>45810</v>
      </c>
      <c r="Z262" s="4">
        <v>45810</v>
      </c>
      <c r="AA262" s="3">
        <v>255</v>
      </c>
      <c r="AB262" s="3">
        <v>165</v>
      </c>
      <c r="AC262" s="3">
        <v>0</v>
      </c>
      <c r="AD262" s="4">
        <v>45811</v>
      </c>
      <c r="AE262" s="10" t="str">
        <f>HYPERLINK("https://ieeg-my.sharepoint.com/:b:/g/personal/transparencia_ieeg_org_mx/EUdmU7_w7EtPoPO4-t4TZggBDdcAWVduwol5qMpWD441vQ?e=xLXmoT")</f>
        <v>https://ieeg-my.sharepoint.com/:b:/g/personal/transparencia_ieeg_org_mx/EUdmU7_w7EtPoPO4-t4TZggBDdcAWVduwol5qMpWD441vQ?e=xLXmoT</v>
      </c>
      <c r="AF262" s="3">
        <v>255</v>
      </c>
      <c r="AG262" s="10" t="s">
        <v>127</v>
      </c>
      <c r="AH262" s="3" t="s">
        <v>128</v>
      </c>
      <c r="AI262" s="4">
        <v>45839</v>
      </c>
      <c r="AJ262" s="3" t="s">
        <v>783</v>
      </c>
    </row>
    <row r="263" spans="1:36" x14ac:dyDescent="0.25">
      <c r="A263" s="3">
        <v>2025</v>
      </c>
      <c r="B263" s="4">
        <v>45748</v>
      </c>
      <c r="C263" s="4">
        <v>45838</v>
      </c>
      <c r="D263" t="s">
        <v>91</v>
      </c>
      <c r="E263" s="3" t="s">
        <v>194</v>
      </c>
      <c r="F263" s="3" t="s">
        <v>195</v>
      </c>
      <c r="G263" s="3" t="s">
        <v>195</v>
      </c>
      <c r="H263" s="3" t="s">
        <v>128</v>
      </c>
      <c r="I263" s="3" t="s">
        <v>249</v>
      </c>
      <c r="J263" s="3" t="s">
        <v>250</v>
      </c>
      <c r="K263" s="3" t="s">
        <v>176</v>
      </c>
      <c r="L263" t="s">
        <v>101</v>
      </c>
      <c r="M263" t="s">
        <v>103</v>
      </c>
      <c r="N263" s="3" t="s">
        <v>682</v>
      </c>
      <c r="O263" t="s">
        <v>105</v>
      </c>
      <c r="P263" s="3">
        <v>0</v>
      </c>
      <c r="Q263" s="3">
        <v>165</v>
      </c>
      <c r="R263" s="3" t="s">
        <v>124</v>
      </c>
      <c r="S263" s="3" t="s">
        <v>125</v>
      </c>
      <c r="T263" s="3" t="s">
        <v>125</v>
      </c>
      <c r="U263" s="3" t="s">
        <v>124</v>
      </c>
      <c r="V263" s="3" t="s">
        <v>125</v>
      </c>
      <c r="W263" s="3" t="s">
        <v>248</v>
      </c>
      <c r="X263" s="3" t="s">
        <v>682</v>
      </c>
      <c r="Y263" s="4">
        <v>45812</v>
      </c>
      <c r="Z263" s="4">
        <v>45812</v>
      </c>
      <c r="AA263" s="3">
        <v>256</v>
      </c>
      <c r="AB263" s="3">
        <v>165</v>
      </c>
      <c r="AC263" s="3">
        <v>0</v>
      </c>
      <c r="AD263" s="4">
        <v>45813</v>
      </c>
      <c r="AE263" s="10" t="str">
        <f>HYPERLINK("https://ieeg-my.sharepoint.com/:b:/g/personal/transparencia_ieeg_org_mx/EUXL8s1XVFtKqtBmgTV6SAYBekQWUD_DtpzHkAvX2kMkKg?e=uCcgVu")</f>
        <v>https://ieeg-my.sharepoint.com/:b:/g/personal/transparencia_ieeg_org_mx/EUXL8s1XVFtKqtBmgTV6SAYBekQWUD_DtpzHkAvX2kMkKg?e=uCcgVu</v>
      </c>
      <c r="AF263" s="3">
        <v>256</v>
      </c>
      <c r="AG263" s="10" t="s">
        <v>127</v>
      </c>
      <c r="AH263" s="3" t="s">
        <v>128</v>
      </c>
      <c r="AI263" s="4">
        <v>45839</v>
      </c>
      <c r="AJ263" s="3" t="s">
        <v>783</v>
      </c>
    </row>
    <row r="264" spans="1:36" x14ac:dyDescent="0.25">
      <c r="A264" s="3">
        <v>2025</v>
      </c>
      <c r="B264" s="4">
        <v>45748</v>
      </c>
      <c r="C264" s="4">
        <v>45838</v>
      </c>
      <c r="D264" t="s">
        <v>91</v>
      </c>
      <c r="E264" s="3" t="s">
        <v>194</v>
      </c>
      <c r="F264" s="3" t="s">
        <v>195</v>
      </c>
      <c r="G264" s="3" t="s">
        <v>195</v>
      </c>
      <c r="H264" s="3" t="s">
        <v>128</v>
      </c>
      <c r="I264" s="3" t="s">
        <v>223</v>
      </c>
      <c r="J264" s="3" t="s">
        <v>683</v>
      </c>
      <c r="K264" s="3" t="s">
        <v>159</v>
      </c>
      <c r="L264" t="s">
        <v>101</v>
      </c>
      <c r="M264" t="s">
        <v>103</v>
      </c>
      <c r="N264" s="3" t="s">
        <v>684</v>
      </c>
      <c r="O264" t="s">
        <v>105</v>
      </c>
      <c r="P264" s="3">
        <v>0</v>
      </c>
      <c r="Q264" s="3">
        <v>165</v>
      </c>
      <c r="R264" s="3" t="s">
        <v>124</v>
      </c>
      <c r="S264" s="3" t="s">
        <v>125</v>
      </c>
      <c r="T264" s="3" t="s">
        <v>125</v>
      </c>
      <c r="U264" s="3" t="s">
        <v>124</v>
      </c>
      <c r="V264" s="3" t="s">
        <v>125</v>
      </c>
      <c r="W264" s="3" t="s">
        <v>146</v>
      </c>
      <c r="X264" s="3" t="s">
        <v>684</v>
      </c>
      <c r="Y264" s="4">
        <v>45805</v>
      </c>
      <c r="Z264" s="4">
        <v>45805</v>
      </c>
      <c r="AA264" s="3">
        <v>257</v>
      </c>
      <c r="AB264" s="3">
        <v>165</v>
      </c>
      <c r="AC264" s="3">
        <v>0</v>
      </c>
      <c r="AD264" s="4">
        <v>45806</v>
      </c>
      <c r="AE264" s="10" t="str">
        <f>HYPERLINK("https://ieeg-my.sharepoint.com/:b:/g/personal/transparencia_ieeg_org_mx/ER7nSvCxKcFKsC81zFSzlPkBE6a0MtWx4q2x4VyxB5NQfw?e=yBXxl9")</f>
        <v>https://ieeg-my.sharepoint.com/:b:/g/personal/transparencia_ieeg_org_mx/ER7nSvCxKcFKsC81zFSzlPkBE6a0MtWx4q2x4VyxB5NQfw?e=yBXxl9</v>
      </c>
      <c r="AF264" s="3">
        <v>257</v>
      </c>
      <c r="AG264" s="10" t="s">
        <v>127</v>
      </c>
      <c r="AH264" s="3" t="s">
        <v>128</v>
      </c>
      <c r="AI264" s="4">
        <v>45839</v>
      </c>
      <c r="AJ264" s="3" t="s">
        <v>783</v>
      </c>
    </row>
    <row r="265" spans="1:36" x14ac:dyDescent="0.25">
      <c r="A265" s="3">
        <v>2025</v>
      </c>
      <c r="B265" s="4">
        <v>45748</v>
      </c>
      <c r="C265" s="4">
        <v>45838</v>
      </c>
      <c r="D265" t="s">
        <v>91</v>
      </c>
      <c r="E265" s="3" t="s">
        <v>194</v>
      </c>
      <c r="F265" s="3" t="s">
        <v>195</v>
      </c>
      <c r="G265" s="3" t="s">
        <v>195</v>
      </c>
      <c r="H265" s="3" t="s">
        <v>128</v>
      </c>
      <c r="I265" s="3" t="s">
        <v>223</v>
      </c>
      <c r="J265" s="3" t="s">
        <v>685</v>
      </c>
      <c r="K265" s="3" t="s">
        <v>159</v>
      </c>
      <c r="L265" t="s">
        <v>101</v>
      </c>
      <c r="M265" t="s">
        <v>103</v>
      </c>
      <c r="N265" s="3" t="s">
        <v>686</v>
      </c>
      <c r="O265" t="s">
        <v>105</v>
      </c>
      <c r="P265" s="3">
        <v>0</v>
      </c>
      <c r="Q265" s="3">
        <v>165</v>
      </c>
      <c r="R265" s="3" t="s">
        <v>124</v>
      </c>
      <c r="S265" s="3" t="s">
        <v>125</v>
      </c>
      <c r="T265" s="3" t="s">
        <v>125</v>
      </c>
      <c r="U265" s="3" t="s">
        <v>124</v>
      </c>
      <c r="V265" s="3" t="s">
        <v>125</v>
      </c>
      <c r="W265" s="3" t="s">
        <v>647</v>
      </c>
      <c r="X265" s="3" t="s">
        <v>686</v>
      </c>
      <c r="Y265" s="4">
        <v>45804</v>
      </c>
      <c r="Z265" s="4">
        <v>45804</v>
      </c>
      <c r="AA265" s="3">
        <v>258</v>
      </c>
      <c r="AB265" s="3">
        <v>165</v>
      </c>
      <c r="AC265" s="3">
        <v>0</v>
      </c>
      <c r="AD265" s="4">
        <v>45805</v>
      </c>
      <c r="AE265" s="10" t="str">
        <f>HYPERLINK("https://ieeg-my.sharepoint.com/:b:/g/personal/transparencia_ieeg_org_mx/EcRrlQ4jQNFGvOQu6ldVSr8BRGfEN2XfONQNzBYMDa7iAg?e=wh5aVd")</f>
        <v>https://ieeg-my.sharepoint.com/:b:/g/personal/transparencia_ieeg_org_mx/EcRrlQ4jQNFGvOQu6ldVSr8BRGfEN2XfONQNzBYMDa7iAg?e=wh5aVd</v>
      </c>
      <c r="AF265" s="3">
        <v>258</v>
      </c>
      <c r="AG265" s="10" t="s">
        <v>127</v>
      </c>
      <c r="AH265" s="3" t="s">
        <v>128</v>
      </c>
      <c r="AI265" s="4">
        <v>45839</v>
      </c>
      <c r="AJ265" s="3" t="s">
        <v>783</v>
      </c>
    </row>
    <row r="266" spans="1:36" x14ac:dyDescent="0.25">
      <c r="A266" s="3">
        <v>2025</v>
      </c>
      <c r="B266" s="4">
        <v>45748</v>
      </c>
      <c r="C266" s="4">
        <v>45838</v>
      </c>
      <c r="D266" t="s">
        <v>91</v>
      </c>
      <c r="E266" s="3" t="s">
        <v>194</v>
      </c>
      <c r="F266" s="3" t="s">
        <v>195</v>
      </c>
      <c r="G266" s="3" t="s">
        <v>195</v>
      </c>
      <c r="H266" s="3" t="s">
        <v>128</v>
      </c>
      <c r="I266" s="3" t="s">
        <v>223</v>
      </c>
      <c r="J266" s="3" t="s">
        <v>683</v>
      </c>
      <c r="K266" s="3" t="s">
        <v>159</v>
      </c>
      <c r="L266" t="s">
        <v>101</v>
      </c>
      <c r="M266" t="s">
        <v>103</v>
      </c>
      <c r="N266" s="3" t="s">
        <v>687</v>
      </c>
      <c r="O266" t="s">
        <v>105</v>
      </c>
      <c r="P266" s="3">
        <v>0</v>
      </c>
      <c r="Q266" s="3">
        <v>330</v>
      </c>
      <c r="R266" s="3" t="s">
        <v>124</v>
      </c>
      <c r="S266" s="3" t="s">
        <v>125</v>
      </c>
      <c r="T266" s="3" t="s">
        <v>125</v>
      </c>
      <c r="U266" s="3" t="s">
        <v>124</v>
      </c>
      <c r="V266" s="3" t="s">
        <v>125</v>
      </c>
      <c r="W266" s="3" t="s">
        <v>688</v>
      </c>
      <c r="X266" s="3" t="s">
        <v>687</v>
      </c>
      <c r="Y266" s="4">
        <v>45811</v>
      </c>
      <c r="Z266" s="4">
        <v>45812</v>
      </c>
      <c r="AA266" s="3">
        <v>259</v>
      </c>
      <c r="AB266" s="3">
        <v>330</v>
      </c>
      <c r="AC266" s="3">
        <v>0</v>
      </c>
      <c r="AD266" s="4">
        <v>45813</v>
      </c>
      <c r="AE266" s="10" t="str">
        <f>HYPERLINK("https://ieeg-my.sharepoint.com/:b:/g/personal/transparencia_ieeg_org_mx/EUykJ_s9RX9HiuKN0PplWmoBrDI1Sf62K3uou7pWtateUA?e=BxE62h")</f>
        <v>https://ieeg-my.sharepoint.com/:b:/g/personal/transparencia_ieeg_org_mx/EUykJ_s9RX9HiuKN0PplWmoBrDI1Sf62K3uou7pWtateUA?e=BxE62h</v>
      </c>
      <c r="AF266" s="3">
        <v>259</v>
      </c>
      <c r="AG266" s="10" t="s">
        <v>127</v>
      </c>
      <c r="AH266" s="3" t="s">
        <v>128</v>
      </c>
      <c r="AI266" s="4">
        <v>45839</v>
      </c>
      <c r="AJ266" s="3" t="s">
        <v>783</v>
      </c>
    </row>
    <row r="267" spans="1:36" x14ac:dyDescent="0.25">
      <c r="A267" s="3">
        <v>2025</v>
      </c>
      <c r="B267" s="4">
        <v>45748</v>
      </c>
      <c r="C267" s="4">
        <v>45838</v>
      </c>
      <c r="D267" t="s">
        <v>91</v>
      </c>
      <c r="E267" s="3" t="s">
        <v>194</v>
      </c>
      <c r="F267" s="3" t="s">
        <v>195</v>
      </c>
      <c r="G267" s="3" t="s">
        <v>195</v>
      </c>
      <c r="H267" s="3" t="s">
        <v>128</v>
      </c>
      <c r="I267" s="3" t="s">
        <v>231</v>
      </c>
      <c r="J267" s="3" t="s">
        <v>689</v>
      </c>
      <c r="K267" s="3" t="s">
        <v>233</v>
      </c>
      <c r="L267" t="s">
        <v>101</v>
      </c>
      <c r="M267" t="s">
        <v>103</v>
      </c>
      <c r="N267" s="3" t="s">
        <v>690</v>
      </c>
      <c r="O267" t="s">
        <v>105</v>
      </c>
      <c r="P267" s="3">
        <v>0</v>
      </c>
      <c r="Q267" s="3">
        <v>165</v>
      </c>
      <c r="R267" s="3" t="s">
        <v>124</v>
      </c>
      <c r="S267" s="3" t="s">
        <v>125</v>
      </c>
      <c r="T267" s="3" t="s">
        <v>125</v>
      </c>
      <c r="U267" s="3" t="s">
        <v>124</v>
      </c>
      <c r="V267" s="3" t="s">
        <v>125</v>
      </c>
      <c r="W267" s="3" t="s">
        <v>146</v>
      </c>
      <c r="X267" s="3" t="s">
        <v>690</v>
      </c>
      <c r="Y267" s="4">
        <v>45814</v>
      </c>
      <c r="Z267" s="4">
        <v>45814</v>
      </c>
      <c r="AA267" s="3">
        <v>260</v>
      </c>
      <c r="AB267" s="3">
        <v>165</v>
      </c>
      <c r="AC267" s="3">
        <v>0</v>
      </c>
      <c r="AD267" s="4">
        <v>45814</v>
      </c>
      <c r="AE267" s="10" t="str">
        <f>HYPERLINK("https://ieeg-my.sharepoint.com/:b:/g/personal/transparencia_ieeg_org_mx/EcmpRNlNP9BGoov8QFxCv44B5zBcpkQvlpRRAO2fV6gRzg?e=3PZsig")</f>
        <v>https://ieeg-my.sharepoint.com/:b:/g/personal/transparencia_ieeg_org_mx/EcmpRNlNP9BGoov8QFxCv44B5zBcpkQvlpRRAO2fV6gRzg?e=3PZsig</v>
      </c>
      <c r="AF267" s="3">
        <v>260</v>
      </c>
      <c r="AG267" s="10" t="s">
        <v>127</v>
      </c>
      <c r="AH267" s="3" t="s">
        <v>128</v>
      </c>
      <c r="AI267" s="4">
        <v>45839</v>
      </c>
      <c r="AJ267" s="3" t="s">
        <v>783</v>
      </c>
    </row>
    <row r="268" spans="1:36" x14ac:dyDescent="0.25">
      <c r="A268" s="3">
        <v>2025</v>
      </c>
      <c r="B268" s="4">
        <v>45748</v>
      </c>
      <c r="C268" s="4">
        <v>45838</v>
      </c>
      <c r="D268" t="s">
        <v>91</v>
      </c>
      <c r="E268" s="3" t="s">
        <v>194</v>
      </c>
      <c r="F268" s="3" t="s">
        <v>195</v>
      </c>
      <c r="G268" s="3" t="s">
        <v>195</v>
      </c>
      <c r="H268" s="3" t="s">
        <v>128</v>
      </c>
      <c r="I268" s="3" t="s">
        <v>231</v>
      </c>
      <c r="J268" s="3" t="s">
        <v>232</v>
      </c>
      <c r="K268" s="3" t="s">
        <v>233</v>
      </c>
      <c r="L268" t="s">
        <v>101</v>
      </c>
      <c r="M268" t="s">
        <v>103</v>
      </c>
      <c r="N268" s="3" t="s">
        <v>691</v>
      </c>
      <c r="O268" t="s">
        <v>105</v>
      </c>
      <c r="P268" s="3">
        <v>0</v>
      </c>
      <c r="Q268" s="3">
        <v>330</v>
      </c>
      <c r="R268" s="3" t="s">
        <v>124</v>
      </c>
      <c r="S268" s="3" t="s">
        <v>125</v>
      </c>
      <c r="T268" s="3" t="s">
        <v>125</v>
      </c>
      <c r="U268" s="3" t="s">
        <v>124</v>
      </c>
      <c r="V268" s="3" t="s">
        <v>125</v>
      </c>
      <c r="W268" s="3" t="s">
        <v>248</v>
      </c>
      <c r="X268" s="3" t="s">
        <v>691</v>
      </c>
      <c r="Y268" s="4">
        <v>45810</v>
      </c>
      <c r="Z268" s="4">
        <v>45811</v>
      </c>
      <c r="AA268" s="3">
        <v>261</v>
      </c>
      <c r="AB268" s="3">
        <v>330</v>
      </c>
      <c r="AC268" s="3">
        <v>0</v>
      </c>
      <c r="AD268" s="4">
        <v>45812</v>
      </c>
      <c r="AE268" s="10" t="str">
        <f>HYPERLINK("https://ieeg-my.sharepoint.com/:b:/g/personal/transparencia_ieeg_org_mx/Ed_jZmKc5G5EmOQa7mFxxm4B5mqKHf3-n4ok9ptB70CfJw?e=8pGch7")</f>
        <v>https://ieeg-my.sharepoint.com/:b:/g/personal/transparencia_ieeg_org_mx/Ed_jZmKc5G5EmOQa7mFxxm4B5mqKHf3-n4ok9ptB70CfJw?e=8pGch7</v>
      </c>
      <c r="AF268" s="3">
        <v>261</v>
      </c>
      <c r="AG268" s="10" t="s">
        <v>127</v>
      </c>
      <c r="AH268" s="3" t="s">
        <v>128</v>
      </c>
      <c r="AI268" s="4">
        <v>45839</v>
      </c>
      <c r="AJ268" s="3" t="s">
        <v>783</v>
      </c>
    </row>
    <row r="269" spans="1:36" x14ac:dyDescent="0.25">
      <c r="A269" s="3">
        <v>2025</v>
      </c>
      <c r="B269" s="4">
        <v>45748</v>
      </c>
      <c r="C269" s="4">
        <v>45838</v>
      </c>
      <c r="D269" t="s">
        <v>91</v>
      </c>
      <c r="E269" s="3" t="s">
        <v>194</v>
      </c>
      <c r="F269" s="3" t="s">
        <v>195</v>
      </c>
      <c r="G269" s="3" t="s">
        <v>195</v>
      </c>
      <c r="H269" s="3" t="s">
        <v>128</v>
      </c>
      <c r="I269" s="3" t="s">
        <v>196</v>
      </c>
      <c r="J269" s="3" t="s">
        <v>197</v>
      </c>
      <c r="K269" s="3" t="s">
        <v>159</v>
      </c>
      <c r="L269" t="s">
        <v>101</v>
      </c>
      <c r="M269" t="s">
        <v>103</v>
      </c>
      <c r="N269" s="3" t="s">
        <v>692</v>
      </c>
      <c r="O269" t="s">
        <v>105</v>
      </c>
      <c r="P269" s="3">
        <v>0</v>
      </c>
      <c r="Q269" s="3">
        <v>165</v>
      </c>
      <c r="R269" s="3" t="s">
        <v>124</v>
      </c>
      <c r="S269" s="3" t="s">
        <v>125</v>
      </c>
      <c r="T269" s="3" t="s">
        <v>125</v>
      </c>
      <c r="U269" s="3" t="s">
        <v>124</v>
      </c>
      <c r="V269" s="3" t="s">
        <v>125</v>
      </c>
      <c r="W269" s="3" t="s">
        <v>350</v>
      </c>
      <c r="X269" s="3" t="s">
        <v>692</v>
      </c>
      <c r="Y269" s="4">
        <v>45813</v>
      </c>
      <c r="Z269" s="4">
        <v>45813</v>
      </c>
      <c r="AA269" s="3">
        <v>262</v>
      </c>
      <c r="AB269" s="3">
        <v>165</v>
      </c>
      <c r="AC269" s="3">
        <v>0</v>
      </c>
      <c r="AD269" s="4">
        <v>45814</v>
      </c>
      <c r="AE269" s="10" t="str">
        <f>HYPERLINK("https://ieeg-my.sharepoint.com/:b:/g/personal/transparencia_ieeg_org_mx/ERoeuQQdODFLm-psw6OctIEBzQZrVB27XX-Zw_JK8DGbJw?e=gL3zKo")</f>
        <v>https://ieeg-my.sharepoint.com/:b:/g/personal/transparencia_ieeg_org_mx/ERoeuQQdODFLm-psw6OctIEBzQZrVB27XX-Zw_JK8DGbJw?e=gL3zKo</v>
      </c>
      <c r="AF269" s="3">
        <v>262</v>
      </c>
      <c r="AG269" s="10" t="s">
        <v>127</v>
      </c>
      <c r="AH269" s="3" t="s">
        <v>128</v>
      </c>
      <c r="AI269" s="4">
        <v>45839</v>
      </c>
      <c r="AJ269" s="3" t="s">
        <v>783</v>
      </c>
    </row>
    <row r="270" spans="1:36" x14ac:dyDescent="0.25">
      <c r="A270" s="3">
        <v>2025</v>
      </c>
      <c r="B270" s="4">
        <v>45748</v>
      </c>
      <c r="C270" s="4">
        <v>45838</v>
      </c>
      <c r="D270" t="s">
        <v>91</v>
      </c>
      <c r="E270" s="3" t="s">
        <v>194</v>
      </c>
      <c r="F270" s="3" t="s">
        <v>195</v>
      </c>
      <c r="G270" s="3" t="s">
        <v>195</v>
      </c>
      <c r="H270" s="3" t="s">
        <v>128</v>
      </c>
      <c r="I270" s="3" t="s">
        <v>196</v>
      </c>
      <c r="J270" s="3" t="s">
        <v>197</v>
      </c>
      <c r="K270" s="3" t="s">
        <v>159</v>
      </c>
      <c r="L270" t="s">
        <v>101</v>
      </c>
      <c r="M270" t="s">
        <v>103</v>
      </c>
      <c r="N270" s="3" t="s">
        <v>693</v>
      </c>
      <c r="O270" t="s">
        <v>105</v>
      </c>
      <c r="P270" s="3">
        <v>0</v>
      </c>
      <c r="Q270" s="3">
        <v>165</v>
      </c>
      <c r="R270" s="3" t="s">
        <v>124</v>
      </c>
      <c r="S270" s="3" t="s">
        <v>125</v>
      </c>
      <c r="T270" s="3" t="s">
        <v>125</v>
      </c>
      <c r="U270" s="3" t="s">
        <v>124</v>
      </c>
      <c r="V270" s="3" t="s">
        <v>125</v>
      </c>
      <c r="W270" s="3" t="s">
        <v>146</v>
      </c>
      <c r="X270" s="3" t="s">
        <v>693</v>
      </c>
      <c r="Y270" s="4">
        <v>45811</v>
      </c>
      <c r="Z270" s="4">
        <v>45811</v>
      </c>
      <c r="AA270" s="3">
        <v>263</v>
      </c>
      <c r="AB270" s="3">
        <v>165</v>
      </c>
      <c r="AC270" s="3">
        <v>0</v>
      </c>
      <c r="AD270" s="4">
        <v>45812</v>
      </c>
      <c r="AE270" s="10" t="str">
        <f>HYPERLINK("https://ieeg-my.sharepoint.com/:b:/g/personal/transparencia_ieeg_org_mx/EXCpp6X9dJ5KizLmgmVApRMBOZ9lwpGyGUsuIPbb3wBVyw?e=ih6DAv")</f>
        <v>https://ieeg-my.sharepoint.com/:b:/g/personal/transparencia_ieeg_org_mx/EXCpp6X9dJ5KizLmgmVApRMBOZ9lwpGyGUsuIPbb3wBVyw?e=ih6DAv</v>
      </c>
      <c r="AF270" s="3">
        <v>263</v>
      </c>
      <c r="AG270" s="10" t="s">
        <v>127</v>
      </c>
      <c r="AH270" s="3" t="s">
        <v>128</v>
      </c>
      <c r="AI270" s="4">
        <v>45839</v>
      </c>
      <c r="AJ270" s="3" t="s">
        <v>783</v>
      </c>
    </row>
    <row r="271" spans="1:36" x14ac:dyDescent="0.25">
      <c r="A271" s="3">
        <v>2025</v>
      </c>
      <c r="B271" s="4">
        <v>45748</v>
      </c>
      <c r="C271" s="4">
        <v>45838</v>
      </c>
      <c r="D271" t="s">
        <v>91</v>
      </c>
      <c r="E271" s="3" t="s">
        <v>194</v>
      </c>
      <c r="F271" s="3" t="s">
        <v>195</v>
      </c>
      <c r="G271" s="3" t="s">
        <v>195</v>
      </c>
      <c r="H271" s="3" t="s">
        <v>128</v>
      </c>
      <c r="I271" s="3" t="s">
        <v>219</v>
      </c>
      <c r="J271" s="3" t="s">
        <v>220</v>
      </c>
      <c r="K271" s="3" t="s">
        <v>144</v>
      </c>
      <c r="L271" t="s">
        <v>101</v>
      </c>
      <c r="M271" t="s">
        <v>103</v>
      </c>
      <c r="N271" s="3" t="s">
        <v>694</v>
      </c>
      <c r="O271" t="s">
        <v>105</v>
      </c>
      <c r="P271" s="3">
        <v>0</v>
      </c>
      <c r="Q271" s="3">
        <v>330</v>
      </c>
      <c r="R271" s="3" t="s">
        <v>124</v>
      </c>
      <c r="S271" s="3" t="s">
        <v>125</v>
      </c>
      <c r="T271" s="3" t="s">
        <v>125</v>
      </c>
      <c r="U271" s="3" t="s">
        <v>124</v>
      </c>
      <c r="V271" s="3" t="s">
        <v>125</v>
      </c>
      <c r="W271" s="3" t="s">
        <v>695</v>
      </c>
      <c r="X271" s="3" t="s">
        <v>694</v>
      </c>
      <c r="Y271" s="4">
        <v>45807</v>
      </c>
      <c r="Z271" s="4">
        <v>45811</v>
      </c>
      <c r="AA271" s="3">
        <v>264</v>
      </c>
      <c r="AB271" s="3">
        <v>330</v>
      </c>
      <c r="AC271" s="3">
        <v>0</v>
      </c>
      <c r="AD271" s="4">
        <v>45812</v>
      </c>
      <c r="AE271" s="10" t="str">
        <f>HYPERLINK("https://ieeg-my.sharepoint.com/:b:/g/personal/transparencia_ieeg_org_mx/ERM9t7kOhJhCu2J_urw0eE4BWpeHJQm7x8Y3FOn2bYsO0Q?e=hucDxN")</f>
        <v>https://ieeg-my.sharepoint.com/:b:/g/personal/transparencia_ieeg_org_mx/ERM9t7kOhJhCu2J_urw0eE4BWpeHJQm7x8Y3FOn2bYsO0Q?e=hucDxN</v>
      </c>
      <c r="AF271" s="3">
        <v>264</v>
      </c>
      <c r="AG271" s="10" t="s">
        <v>127</v>
      </c>
      <c r="AH271" s="3" t="s">
        <v>128</v>
      </c>
      <c r="AI271" s="4">
        <v>45839</v>
      </c>
      <c r="AJ271" s="3" t="s">
        <v>783</v>
      </c>
    </row>
    <row r="272" spans="1:36" x14ac:dyDescent="0.25">
      <c r="A272" s="3">
        <v>2025</v>
      </c>
      <c r="B272" s="4">
        <v>45748</v>
      </c>
      <c r="C272" s="4">
        <v>45838</v>
      </c>
      <c r="D272" t="s">
        <v>91</v>
      </c>
      <c r="E272" s="3" t="s">
        <v>194</v>
      </c>
      <c r="F272" s="3" t="s">
        <v>317</v>
      </c>
      <c r="G272" s="3" t="s">
        <v>317</v>
      </c>
      <c r="H272" s="3" t="s">
        <v>213</v>
      </c>
      <c r="I272" s="3" t="s">
        <v>357</v>
      </c>
      <c r="J272" s="3" t="s">
        <v>358</v>
      </c>
      <c r="K272" s="3" t="s">
        <v>359</v>
      </c>
      <c r="L272" t="s">
        <v>101</v>
      </c>
      <c r="M272" t="s">
        <v>103</v>
      </c>
      <c r="N272" s="3" t="s">
        <v>217</v>
      </c>
      <c r="O272" t="s">
        <v>105</v>
      </c>
      <c r="P272" s="3">
        <v>0</v>
      </c>
      <c r="Q272" s="3">
        <v>495</v>
      </c>
      <c r="R272" s="3" t="s">
        <v>124</v>
      </c>
      <c r="S272" s="3" t="s">
        <v>125</v>
      </c>
      <c r="T272" s="3" t="s">
        <v>125</v>
      </c>
      <c r="U272" s="3" t="s">
        <v>124</v>
      </c>
      <c r="V272" s="3" t="s">
        <v>125</v>
      </c>
      <c r="W272" s="3" t="s">
        <v>350</v>
      </c>
      <c r="X272" s="3" t="s">
        <v>217</v>
      </c>
      <c r="Y272" s="4">
        <v>45786</v>
      </c>
      <c r="Z272" s="4">
        <v>45791</v>
      </c>
      <c r="AA272" s="3">
        <v>265</v>
      </c>
      <c r="AB272" s="3">
        <v>495</v>
      </c>
      <c r="AC272" s="3">
        <v>0</v>
      </c>
      <c r="AD272" s="4">
        <v>45800</v>
      </c>
      <c r="AE272" s="10" t="str">
        <f>HYPERLINK("https://ieeg-my.sharepoint.com/:b:/g/personal/transparencia_ieeg_org_mx/ETBowie06IxMiXjzQqB_mYYBOnag2IoIVlk1X-p5j0XMww?e=JkJ28f")</f>
        <v>https://ieeg-my.sharepoint.com/:b:/g/personal/transparencia_ieeg_org_mx/ETBowie06IxMiXjzQqB_mYYBOnag2IoIVlk1X-p5j0XMww?e=JkJ28f</v>
      </c>
      <c r="AF272" s="3">
        <v>265</v>
      </c>
      <c r="AG272" s="10" t="s">
        <v>127</v>
      </c>
      <c r="AH272" s="3" t="s">
        <v>128</v>
      </c>
      <c r="AI272" s="4">
        <v>45839</v>
      </c>
      <c r="AJ272" s="3" t="s">
        <v>783</v>
      </c>
    </row>
    <row r="273" spans="1:36" x14ac:dyDescent="0.25">
      <c r="A273" s="3">
        <v>2025</v>
      </c>
      <c r="B273" s="4">
        <v>45748</v>
      </c>
      <c r="C273" s="4">
        <v>45838</v>
      </c>
      <c r="D273" t="s">
        <v>91</v>
      </c>
      <c r="E273" s="3" t="s">
        <v>194</v>
      </c>
      <c r="F273" s="3" t="s">
        <v>380</v>
      </c>
      <c r="G273" s="3" t="s">
        <v>208</v>
      </c>
      <c r="H273" s="3" t="s">
        <v>454</v>
      </c>
      <c r="I273" s="3" t="s">
        <v>579</v>
      </c>
      <c r="J273" s="3" t="s">
        <v>204</v>
      </c>
      <c r="K273" s="3" t="s">
        <v>580</v>
      </c>
      <c r="L273" t="s">
        <v>102</v>
      </c>
      <c r="M273" t="s">
        <v>103</v>
      </c>
      <c r="N273" s="3" t="s">
        <v>696</v>
      </c>
      <c r="O273" t="s">
        <v>105</v>
      </c>
      <c r="P273" s="3">
        <v>2</v>
      </c>
      <c r="Q273" s="3">
        <v>660</v>
      </c>
      <c r="R273" s="3" t="s">
        <v>124</v>
      </c>
      <c r="S273" s="3" t="s">
        <v>125</v>
      </c>
      <c r="T273" s="3" t="s">
        <v>125</v>
      </c>
      <c r="U273" s="3" t="s">
        <v>124</v>
      </c>
      <c r="V273" s="3" t="s">
        <v>125</v>
      </c>
      <c r="W273" s="3" t="s">
        <v>697</v>
      </c>
      <c r="X273" s="3" t="s">
        <v>696</v>
      </c>
      <c r="Y273" s="4">
        <v>45799</v>
      </c>
      <c r="Z273" s="4">
        <v>45800</v>
      </c>
      <c r="AA273" s="3">
        <v>266</v>
      </c>
      <c r="AB273" s="3">
        <v>660</v>
      </c>
      <c r="AC273" s="3">
        <v>0</v>
      </c>
      <c r="AD273" s="4">
        <v>45798</v>
      </c>
      <c r="AE273" s="10" t="str">
        <f>HYPERLINK("https://ieeg-my.sharepoint.com/:b:/g/personal/transparencia_ieeg_org_mx/ES9yGGP3bKFFnd4dnH6LVrYBwrY-eYY4avISCGDQitMQLg?e=40hoDv")</f>
        <v>https://ieeg-my.sharepoint.com/:b:/g/personal/transparencia_ieeg_org_mx/ES9yGGP3bKFFnd4dnH6LVrYBwrY-eYY4avISCGDQitMQLg?e=40hoDv</v>
      </c>
      <c r="AF273" s="3">
        <v>266</v>
      </c>
      <c r="AG273" s="10" t="s">
        <v>127</v>
      </c>
      <c r="AH273" s="3" t="s">
        <v>128</v>
      </c>
      <c r="AI273" s="4">
        <v>45839</v>
      </c>
      <c r="AJ273" s="3" t="s">
        <v>783</v>
      </c>
    </row>
    <row r="274" spans="1:36" x14ac:dyDescent="0.25">
      <c r="A274" s="3">
        <v>2025</v>
      </c>
      <c r="B274" s="4">
        <v>45748</v>
      </c>
      <c r="C274" s="4">
        <v>45838</v>
      </c>
      <c r="D274" t="s">
        <v>91</v>
      </c>
      <c r="E274" s="3" t="s">
        <v>194</v>
      </c>
      <c r="F274" s="3" t="s">
        <v>380</v>
      </c>
      <c r="G274" s="3" t="s">
        <v>208</v>
      </c>
      <c r="H274" s="3" t="s">
        <v>454</v>
      </c>
      <c r="I274" s="3" t="s">
        <v>579</v>
      </c>
      <c r="J274" s="3" t="s">
        <v>204</v>
      </c>
      <c r="K274" s="3" t="s">
        <v>580</v>
      </c>
      <c r="L274" t="s">
        <v>102</v>
      </c>
      <c r="M274" t="s">
        <v>103</v>
      </c>
      <c r="N274" s="3" t="s">
        <v>698</v>
      </c>
      <c r="O274" t="s">
        <v>105</v>
      </c>
      <c r="P274" s="3">
        <v>0</v>
      </c>
      <c r="Q274" s="3">
        <v>165</v>
      </c>
      <c r="R274" s="3" t="s">
        <v>124</v>
      </c>
      <c r="S274" s="3" t="s">
        <v>125</v>
      </c>
      <c r="T274" s="3" t="s">
        <v>125</v>
      </c>
      <c r="U274" s="3" t="s">
        <v>124</v>
      </c>
      <c r="V274" s="3" t="s">
        <v>125</v>
      </c>
      <c r="W274" s="3" t="s">
        <v>699</v>
      </c>
      <c r="X274" s="3" t="s">
        <v>698</v>
      </c>
      <c r="Y274" s="4">
        <v>45804</v>
      </c>
      <c r="Z274" s="4">
        <v>45804</v>
      </c>
      <c r="AA274" s="3">
        <v>267</v>
      </c>
      <c r="AB274" s="3">
        <v>165</v>
      </c>
      <c r="AC274" s="3">
        <v>0</v>
      </c>
      <c r="AD274" s="4">
        <v>45800</v>
      </c>
      <c r="AE274" s="10" t="str">
        <f>HYPERLINK("https://ieeg-my.sharepoint.com/:b:/g/personal/transparencia_ieeg_org_mx/ETcXn9d9OWtPi8ZrmcLCaPcB02_ppk3SqcfNj3Lvfdu1gQ?e=izTlRU")</f>
        <v>https://ieeg-my.sharepoint.com/:b:/g/personal/transparencia_ieeg_org_mx/ETcXn9d9OWtPi8ZrmcLCaPcB02_ppk3SqcfNj3Lvfdu1gQ?e=izTlRU</v>
      </c>
      <c r="AF274" s="3">
        <v>267</v>
      </c>
      <c r="AG274" s="10" t="s">
        <v>127</v>
      </c>
      <c r="AH274" s="3" t="s">
        <v>128</v>
      </c>
      <c r="AI274" s="4">
        <v>45839</v>
      </c>
      <c r="AJ274" s="3" t="s">
        <v>783</v>
      </c>
    </row>
    <row r="275" spans="1:36" x14ac:dyDescent="0.25">
      <c r="A275" s="3">
        <v>2025</v>
      </c>
      <c r="B275" s="4">
        <v>45748</v>
      </c>
      <c r="C275" s="4">
        <v>45838</v>
      </c>
      <c r="D275" t="s">
        <v>91</v>
      </c>
      <c r="E275" s="3" t="s">
        <v>194</v>
      </c>
      <c r="F275" s="3" t="s">
        <v>700</v>
      </c>
      <c r="G275" s="3" t="s">
        <v>701</v>
      </c>
      <c r="H275" s="3" t="s">
        <v>454</v>
      </c>
      <c r="I275" s="3" t="s">
        <v>702</v>
      </c>
      <c r="J275" s="3" t="s">
        <v>703</v>
      </c>
      <c r="K275" s="3" t="s">
        <v>704</v>
      </c>
      <c r="L275" t="s">
        <v>101</v>
      </c>
      <c r="M275" t="s">
        <v>103</v>
      </c>
      <c r="N275" s="3" t="s">
        <v>705</v>
      </c>
      <c r="O275" t="s">
        <v>105</v>
      </c>
      <c r="P275" s="3">
        <v>1</v>
      </c>
      <c r="Q275" s="3">
        <v>495</v>
      </c>
      <c r="R275" s="3" t="s">
        <v>124</v>
      </c>
      <c r="S275" s="3" t="s">
        <v>125</v>
      </c>
      <c r="T275" s="3" t="s">
        <v>125</v>
      </c>
      <c r="U275" s="3" t="s">
        <v>124</v>
      </c>
      <c r="V275" s="3" t="s">
        <v>125</v>
      </c>
      <c r="W275" s="3" t="s">
        <v>669</v>
      </c>
      <c r="X275" s="3" t="s">
        <v>705</v>
      </c>
      <c r="Y275" s="4">
        <v>45811</v>
      </c>
      <c r="Z275" s="4">
        <v>45813</v>
      </c>
      <c r="AA275" s="3">
        <v>268</v>
      </c>
      <c r="AB275" s="3">
        <v>495</v>
      </c>
      <c r="AC275" s="3">
        <v>0</v>
      </c>
      <c r="AD275" s="4">
        <v>45806</v>
      </c>
      <c r="AE275" s="10" t="str">
        <f>HYPERLINK("https://ieeg-my.sharepoint.com/:b:/g/personal/transparencia_ieeg_org_mx/EUECKIWC3pJOjYH7sDqesoEBz4DzkBPFIHk-empIn2shKg?e=5la7Rg")</f>
        <v>https://ieeg-my.sharepoint.com/:b:/g/personal/transparencia_ieeg_org_mx/EUECKIWC3pJOjYH7sDqesoEBz4DzkBPFIHk-empIn2shKg?e=5la7Rg</v>
      </c>
      <c r="AF275" s="3">
        <v>268</v>
      </c>
      <c r="AG275" s="10" t="s">
        <v>127</v>
      </c>
      <c r="AH275" s="3" t="s">
        <v>128</v>
      </c>
      <c r="AI275" s="4">
        <v>45839</v>
      </c>
      <c r="AJ275" s="3" t="s">
        <v>783</v>
      </c>
    </row>
    <row r="276" spans="1:36" x14ac:dyDescent="0.25">
      <c r="A276" s="3">
        <v>2025</v>
      </c>
      <c r="B276" s="4">
        <v>45748</v>
      </c>
      <c r="C276" s="4">
        <v>45838</v>
      </c>
      <c r="D276" t="s">
        <v>91</v>
      </c>
      <c r="E276" s="3" t="s">
        <v>116</v>
      </c>
      <c r="F276" s="3" t="s">
        <v>117</v>
      </c>
      <c r="G276" s="3" t="s">
        <v>118</v>
      </c>
      <c r="H276" s="3" t="s">
        <v>157</v>
      </c>
      <c r="I276" s="3" t="s">
        <v>158</v>
      </c>
      <c r="J276" s="3" t="s">
        <v>490</v>
      </c>
      <c r="K276" s="3" t="s">
        <v>160</v>
      </c>
      <c r="L276" t="s">
        <v>102</v>
      </c>
      <c r="M276" t="s">
        <v>103</v>
      </c>
      <c r="N276" s="3" t="s">
        <v>706</v>
      </c>
      <c r="O276" t="s">
        <v>105</v>
      </c>
      <c r="P276" s="3">
        <v>2</v>
      </c>
      <c r="Q276" s="5">
        <v>1392</v>
      </c>
      <c r="R276" s="3" t="s">
        <v>124</v>
      </c>
      <c r="S276" s="3" t="s">
        <v>125</v>
      </c>
      <c r="T276" s="3" t="s">
        <v>162</v>
      </c>
      <c r="U276" s="3" t="s">
        <v>124</v>
      </c>
      <c r="V276" s="3" t="s">
        <v>125</v>
      </c>
      <c r="W276" s="3" t="s">
        <v>125</v>
      </c>
      <c r="X276" s="3" t="s">
        <v>706</v>
      </c>
      <c r="Y276" s="4">
        <v>45796</v>
      </c>
      <c r="Z276" s="4">
        <v>45819</v>
      </c>
      <c r="AA276" s="3">
        <v>269</v>
      </c>
      <c r="AB276" s="5">
        <v>1392</v>
      </c>
      <c r="AC276" s="3">
        <v>0</v>
      </c>
      <c r="AD276" s="4">
        <v>45824</v>
      </c>
      <c r="AE276" s="3"/>
      <c r="AF276" s="3">
        <v>269</v>
      </c>
      <c r="AG276" s="10" t="s">
        <v>127</v>
      </c>
      <c r="AH276" s="3" t="s">
        <v>128</v>
      </c>
      <c r="AI276" s="4">
        <v>45839</v>
      </c>
      <c r="AJ276" s="3" t="s">
        <v>783</v>
      </c>
    </row>
    <row r="277" spans="1:36" x14ac:dyDescent="0.25">
      <c r="A277" s="3">
        <v>2025</v>
      </c>
      <c r="B277" s="4">
        <v>45748</v>
      </c>
      <c r="C277" s="4">
        <v>45838</v>
      </c>
      <c r="D277" t="s">
        <v>91</v>
      </c>
      <c r="E277" s="3" t="s">
        <v>116</v>
      </c>
      <c r="F277" s="3" t="s">
        <v>117</v>
      </c>
      <c r="G277" s="3" t="s">
        <v>118</v>
      </c>
      <c r="H277" s="3" t="s">
        <v>157</v>
      </c>
      <c r="I277" s="3" t="s">
        <v>158</v>
      </c>
      <c r="J277" s="3" t="s">
        <v>490</v>
      </c>
      <c r="K277" s="3" t="s">
        <v>160</v>
      </c>
      <c r="L277" t="s">
        <v>102</v>
      </c>
      <c r="M277" t="s">
        <v>103</v>
      </c>
      <c r="N277" s="3" t="s">
        <v>707</v>
      </c>
      <c r="O277" t="s">
        <v>105</v>
      </c>
      <c r="P277" s="6">
        <v>2</v>
      </c>
      <c r="Q277" s="3">
        <v>590</v>
      </c>
      <c r="R277" s="3" t="s">
        <v>124</v>
      </c>
      <c r="S277" s="3" t="s">
        <v>125</v>
      </c>
      <c r="T277" s="3" t="s">
        <v>162</v>
      </c>
      <c r="U277" s="3" t="s">
        <v>124</v>
      </c>
      <c r="V277" s="3" t="s">
        <v>125</v>
      </c>
      <c r="W277" s="3" t="s">
        <v>125</v>
      </c>
      <c r="X277" s="3" t="s">
        <v>707</v>
      </c>
      <c r="Y277" s="4">
        <v>45796</v>
      </c>
      <c r="Z277" s="4">
        <v>45819</v>
      </c>
      <c r="AA277" s="3">
        <v>270</v>
      </c>
      <c r="AB277" s="3">
        <v>590</v>
      </c>
      <c r="AC277" s="3">
        <v>0</v>
      </c>
      <c r="AD277" s="4">
        <v>45824</v>
      </c>
      <c r="AE277" s="10" t="str">
        <f>HYPERLINK("https://ieeg-my.sharepoint.com/:b:/g/personal/transparencia_ieeg_org_mx/EUg9BZlK9nRKrEpwJKmytwkB2OwBEZjFv4pldMRF-og9MQ?e=cfMaXW")</f>
        <v>https://ieeg-my.sharepoint.com/:b:/g/personal/transparencia_ieeg_org_mx/EUg9BZlK9nRKrEpwJKmytwkB2OwBEZjFv4pldMRF-og9MQ?e=cfMaXW</v>
      </c>
      <c r="AF277" s="3">
        <v>270</v>
      </c>
      <c r="AG277" s="10" t="s">
        <v>127</v>
      </c>
      <c r="AH277" s="3" t="s">
        <v>128</v>
      </c>
      <c r="AI277" s="4">
        <v>45839</v>
      </c>
      <c r="AJ277" s="3" t="s">
        <v>783</v>
      </c>
    </row>
    <row r="278" spans="1:36" x14ac:dyDescent="0.25">
      <c r="A278" s="3">
        <v>2025</v>
      </c>
      <c r="B278" s="4">
        <v>45748</v>
      </c>
      <c r="C278" s="4">
        <v>45838</v>
      </c>
      <c r="D278" t="s">
        <v>91</v>
      </c>
      <c r="E278" s="3" t="s">
        <v>129</v>
      </c>
      <c r="F278" s="3" t="s">
        <v>708</v>
      </c>
      <c r="G278" s="3" t="s">
        <v>709</v>
      </c>
      <c r="H278" s="3" t="s">
        <v>128</v>
      </c>
      <c r="I278" s="3" t="s">
        <v>710</v>
      </c>
      <c r="J278" s="3" t="s">
        <v>603</v>
      </c>
      <c r="K278" s="3" t="s">
        <v>176</v>
      </c>
      <c r="L278" t="s">
        <v>101</v>
      </c>
      <c r="M278" t="s">
        <v>103</v>
      </c>
      <c r="N278" s="3" t="s">
        <v>711</v>
      </c>
      <c r="O278" t="s">
        <v>105</v>
      </c>
      <c r="P278" s="3">
        <v>0</v>
      </c>
      <c r="Q278" s="3">
        <v>69</v>
      </c>
      <c r="R278" s="3" t="s">
        <v>124</v>
      </c>
      <c r="S278" s="3" t="s">
        <v>125</v>
      </c>
      <c r="T278" s="3" t="s">
        <v>125</v>
      </c>
      <c r="U278" s="3" t="s">
        <v>124</v>
      </c>
      <c r="V278" s="3" t="s">
        <v>125</v>
      </c>
      <c r="W278" s="3" t="s">
        <v>125</v>
      </c>
      <c r="X278" s="3" t="s">
        <v>711</v>
      </c>
      <c r="Y278" s="4">
        <v>45820</v>
      </c>
      <c r="Z278" s="4">
        <v>45820</v>
      </c>
      <c r="AA278" s="3">
        <v>271</v>
      </c>
      <c r="AB278" s="3">
        <v>69</v>
      </c>
      <c r="AC278" s="3">
        <v>0</v>
      </c>
      <c r="AD278" s="4">
        <v>45824</v>
      </c>
      <c r="AE278" s="3"/>
      <c r="AF278" s="3">
        <v>271</v>
      </c>
      <c r="AG278" s="10" t="s">
        <v>127</v>
      </c>
      <c r="AH278" s="3" t="s">
        <v>128</v>
      </c>
      <c r="AI278" s="4">
        <v>45839</v>
      </c>
      <c r="AJ278" s="3" t="s">
        <v>783</v>
      </c>
    </row>
    <row r="279" spans="1:36" x14ac:dyDescent="0.25">
      <c r="A279" s="3">
        <v>2025</v>
      </c>
      <c r="B279" s="4">
        <v>45748</v>
      </c>
      <c r="C279" s="4">
        <v>45838</v>
      </c>
      <c r="D279" t="s">
        <v>91</v>
      </c>
      <c r="E279" s="3" t="s">
        <v>129</v>
      </c>
      <c r="F279" s="3" t="s">
        <v>329</v>
      </c>
      <c r="G279" s="3" t="s">
        <v>330</v>
      </c>
      <c r="H279" s="3" t="s">
        <v>331</v>
      </c>
      <c r="I279" s="3" t="s">
        <v>712</v>
      </c>
      <c r="J279" s="3" t="s">
        <v>333</v>
      </c>
      <c r="K279" s="3" t="s">
        <v>334</v>
      </c>
      <c r="L279" t="s">
        <v>102</v>
      </c>
      <c r="M279" t="s">
        <v>103</v>
      </c>
      <c r="N279" s="3" t="s">
        <v>584</v>
      </c>
      <c r="O279" t="s">
        <v>105</v>
      </c>
      <c r="P279" s="3">
        <v>1</v>
      </c>
      <c r="Q279" s="5">
        <v>1775</v>
      </c>
      <c r="R279" s="3" t="s">
        <v>124</v>
      </c>
      <c r="S279" s="3" t="s">
        <v>125</v>
      </c>
      <c r="T279" s="3" t="s">
        <v>125</v>
      </c>
      <c r="U279" s="3" t="s">
        <v>124</v>
      </c>
      <c r="V279" s="3" t="s">
        <v>125</v>
      </c>
      <c r="W279" s="3" t="s">
        <v>713</v>
      </c>
      <c r="X279" s="3" t="s">
        <v>584</v>
      </c>
      <c r="Y279" s="4">
        <v>45748</v>
      </c>
      <c r="Z279" s="4">
        <v>45769</v>
      </c>
      <c r="AA279" s="3">
        <v>272</v>
      </c>
      <c r="AB279" s="5">
        <v>1775</v>
      </c>
      <c r="AC279" s="3">
        <v>0</v>
      </c>
      <c r="AD279" s="4">
        <v>45775</v>
      </c>
      <c r="AE279" s="10" t="str">
        <f>HYPERLINK("https://ieeg-my.sharepoint.com/:b:/g/personal/transparencia_ieeg_org_mx/ETES00DgBoNEpNaM7YWpuNkB4VsJlggnvixfCYxHdnNYOQ?e=l8Rqoy")</f>
        <v>https://ieeg-my.sharepoint.com/:b:/g/personal/transparencia_ieeg_org_mx/ETES00DgBoNEpNaM7YWpuNkB4VsJlggnvixfCYxHdnNYOQ?e=l8Rqoy</v>
      </c>
      <c r="AF279" s="3">
        <v>272</v>
      </c>
      <c r="AG279" s="10" t="s">
        <v>127</v>
      </c>
      <c r="AH279" s="3" t="s">
        <v>128</v>
      </c>
      <c r="AI279" s="4">
        <v>45839</v>
      </c>
      <c r="AJ279" s="3" t="s">
        <v>792</v>
      </c>
    </row>
    <row r="280" spans="1:36" x14ac:dyDescent="0.25">
      <c r="A280" s="3">
        <v>2025</v>
      </c>
      <c r="B280" s="4">
        <v>45748</v>
      </c>
      <c r="C280" s="4">
        <v>45838</v>
      </c>
      <c r="D280" t="s">
        <v>91</v>
      </c>
      <c r="E280" s="3" t="s">
        <v>129</v>
      </c>
      <c r="F280" s="3" t="s">
        <v>329</v>
      </c>
      <c r="G280" s="3" t="s">
        <v>330</v>
      </c>
      <c r="H280" s="3" t="s">
        <v>331</v>
      </c>
      <c r="I280" s="3" t="s">
        <v>712</v>
      </c>
      <c r="J280" s="3" t="s">
        <v>333</v>
      </c>
      <c r="K280" s="3" t="s">
        <v>334</v>
      </c>
      <c r="L280" t="s">
        <v>102</v>
      </c>
      <c r="M280" t="s">
        <v>103</v>
      </c>
      <c r="N280" s="3" t="s">
        <v>584</v>
      </c>
      <c r="O280" t="s">
        <v>105</v>
      </c>
      <c r="P280" s="3">
        <v>1</v>
      </c>
      <c r="Q280" s="3">
        <v>394</v>
      </c>
      <c r="R280" s="3" t="s">
        <v>124</v>
      </c>
      <c r="S280" s="3" t="s">
        <v>125</v>
      </c>
      <c r="T280" s="3" t="s">
        <v>125</v>
      </c>
      <c r="U280" s="3" t="s">
        <v>124</v>
      </c>
      <c r="V280" s="3" t="s">
        <v>125</v>
      </c>
      <c r="W280" s="3" t="s">
        <v>713</v>
      </c>
      <c r="X280" s="3" t="s">
        <v>584</v>
      </c>
      <c r="Y280" s="4">
        <v>45748</v>
      </c>
      <c r="Z280" s="4">
        <v>45769</v>
      </c>
      <c r="AA280" s="3">
        <v>273</v>
      </c>
      <c r="AB280" s="3">
        <v>394</v>
      </c>
      <c r="AC280" s="3">
        <v>0</v>
      </c>
      <c r="AD280" s="4">
        <v>45775</v>
      </c>
      <c r="AE280" s="3"/>
      <c r="AF280" s="3">
        <v>273</v>
      </c>
      <c r="AG280" s="10" t="s">
        <v>127</v>
      </c>
      <c r="AH280" s="3" t="s">
        <v>128</v>
      </c>
      <c r="AI280" s="4">
        <v>45839</v>
      </c>
      <c r="AJ280" s="3" t="s">
        <v>783</v>
      </c>
    </row>
    <row r="281" spans="1:36" x14ac:dyDescent="0.25">
      <c r="A281" s="3">
        <v>2025</v>
      </c>
      <c r="B281" s="4">
        <v>45748</v>
      </c>
      <c r="C281" s="4">
        <v>45838</v>
      </c>
      <c r="D281" t="s">
        <v>91</v>
      </c>
      <c r="E281" s="3" t="s">
        <v>129</v>
      </c>
      <c r="F281" s="3" t="s">
        <v>165</v>
      </c>
      <c r="G281" s="3" t="s">
        <v>166</v>
      </c>
      <c r="H281" s="3" t="s">
        <v>167</v>
      </c>
      <c r="I281" s="3" t="s">
        <v>168</v>
      </c>
      <c r="J281" s="3" t="s">
        <v>169</v>
      </c>
      <c r="K281" s="3" t="s">
        <v>144</v>
      </c>
      <c r="L281" t="s">
        <v>101</v>
      </c>
      <c r="M281" t="s">
        <v>103</v>
      </c>
      <c r="N281" s="3" t="s">
        <v>714</v>
      </c>
      <c r="O281" t="s">
        <v>105</v>
      </c>
      <c r="P281" s="3">
        <v>0</v>
      </c>
      <c r="Q281" s="3">
        <v>669</v>
      </c>
      <c r="R281" s="3" t="s">
        <v>124</v>
      </c>
      <c r="S281" s="3" t="s">
        <v>125</v>
      </c>
      <c r="T281" s="3" t="s">
        <v>125</v>
      </c>
      <c r="U281" s="3" t="s">
        <v>124</v>
      </c>
      <c r="V281" s="3" t="s">
        <v>125</v>
      </c>
      <c r="W281" s="3" t="s">
        <v>171</v>
      </c>
      <c r="X281" s="3" t="s">
        <v>714</v>
      </c>
      <c r="Y281" s="4">
        <v>45750</v>
      </c>
      <c r="Z281" s="4">
        <v>45777</v>
      </c>
      <c r="AA281" s="3">
        <v>274</v>
      </c>
      <c r="AB281" s="3">
        <v>669</v>
      </c>
      <c r="AC281" s="3">
        <v>0</v>
      </c>
      <c r="AD281" s="4">
        <v>45777</v>
      </c>
      <c r="AE281" s="3"/>
      <c r="AF281" s="3">
        <v>274</v>
      </c>
      <c r="AG281" s="10" t="s">
        <v>127</v>
      </c>
      <c r="AH281" s="3" t="s">
        <v>128</v>
      </c>
      <c r="AI281" s="4">
        <v>45839</v>
      </c>
      <c r="AJ281" s="3" t="s">
        <v>783</v>
      </c>
    </row>
    <row r="282" spans="1:36" x14ac:dyDescent="0.25">
      <c r="A282" s="3">
        <v>2025</v>
      </c>
      <c r="B282" s="4">
        <v>45748</v>
      </c>
      <c r="C282" s="4">
        <v>45838</v>
      </c>
      <c r="D282" t="s">
        <v>91</v>
      </c>
      <c r="E282" s="3" t="s">
        <v>129</v>
      </c>
      <c r="F282" s="3" t="s">
        <v>165</v>
      </c>
      <c r="G282" s="3" t="s">
        <v>166</v>
      </c>
      <c r="H282" s="3" t="s">
        <v>179</v>
      </c>
      <c r="I282" s="3" t="s">
        <v>180</v>
      </c>
      <c r="J282" s="3" t="s">
        <v>181</v>
      </c>
      <c r="K282" s="3" t="s">
        <v>182</v>
      </c>
      <c r="L282" t="s">
        <v>101</v>
      </c>
      <c r="M282" t="s">
        <v>103</v>
      </c>
      <c r="N282" s="3" t="s">
        <v>715</v>
      </c>
      <c r="O282" t="s">
        <v>105</v>
      </c>
      <c r="P282" s="3">
        <v>0</v>
      </c>
      <c r="Q282" s="3">
        <v>152</v>
      </c>
      <c r="R282" s="3" t="s">
        <v>124</v>
      </c>
      <c r="S282" s="3" t="s">
        <v>125</v>
      </c>
      <c r="T282" s="3" t="s">
        <v>125</v>
      </c>
      <c r="U282" s="3" t="s">
        <v>124</v>
      </c>
      <c r="V282" s="3" t="s">
        <v>125</v>
      </c>
      <c r="W282" s="3" t="s">
        <v>146</v>
      </c>
      <c r="X282" s="3" t="s">
        <v>715</v>
      </c>
      <c r="Y282" s="4">
        <v>45755</v>
      </c>
      <c r="Z282" s="4">
        <v>45777</v>
      </c>
      <c r="AA282" s="3">
        <v>275</v>
      </c>
      <c r="AB282" s="3">
        <v>152</v>
      </c>
      <c r="AC282" s="3">
        <v>0</v>
      </c>
      <c r="AD282" s="4">
        <v>45783</v>
      </c>
      <c r="AE282" s="3"/>
      <c r="AF282" s="3">
        <v>275</v>
      </c>
      <c r="AG282" s="10" t="s">
        <v>127</v>
      </c>
      <c r="AH282" s="3" t="s">
        <v>128</v>
      </c>
      <c r="AI282" s="4">
        <v>45839</v>
      </c>
      <c r="AJ282" s="3" t="s">
        <v>783</v>
      </c>
    </row>
    <row r="283" spans="1:36" x14ac:dyDescent="0.25">
      <c r="A283" s="3">
        <v>2025</v>
      </c>
      <c r="B283" s="4">
        <v>45748</v>
      </c>
      <c r="C283" s="4">
        <v>45838</v>
      </c>
      <c r="D283" t="s">
        <v>91</v>
      </c>
      <c r="E283" s="3" t="s">
        <v>194</v>
      </c>
      <c r="F283" s="3" t="s">
        <v>270</v>
      </c>
      <c r="G283" s="3" t="s">
        <v>237</v>
      </c>
      <c r="H283" s="3" t="s">
        <v>128</v>
      </c>
      <c r="I283" s="3" t="s">
        <v>271</v>
      </c>
      <c r="J283" s="3" t="s">
        <v>272</v>
      </c>
      <c r="K283" s="3"/>
      <c r="L283" t="s">
        <v>101</v>
      </c>
      <c r="M283" t="s">
        <v>103</v>
      </c>
      <c r="N283" s="3" t="s">
        <v>564</v>
      </c>
      <c r="O283" t="s">
        <v>105</v>
      </c>
      <c r="P283" s="3">
        <v>0</v>
      </c>
      <c r="Q283" s="3">
        <v>660</v>
      </c>
      <c r="R283" s="3" t="s">
        <v>124</v>
      </c>
      <c r="S283" s="3" t="s">
        <v>125</v>
      </c>
      <c r="T283" s="3" t="s">
        <v>125</v>
      </c>
      <c r="U283" s="3" t="s">
        <v>124</v>
      </c>
      <c r="V283" s="3" t="s">
        <v>125</v>
      </c>
      <c r="W283" s="3" t="s">
        <v>178</v>
      </c>
      <c r="X283" s="3" t="s">
        <v>564</v>
      </c>
      <c r="Y283" s="4">
        <v>45790</v>
      </c>
      <c r="Z283" s="4">
        <v>45793</v>
      </c>
      <c r="AA283" s="3">
        <v>276</v>
      </c>
      <c r="AB283" s="3">
        <v>660</v>
      </c>
      <c r="AC283" s="3">
        <v>0</v>
      </c>
      <c r="AD283" s="4">
        <v>45796</v>
      </c>
      <c r="AE283" s="10" t="str">
        <f>HYPERLINK("https://ieeg-my.sharepoint.com/:b:/g/personal/transparencia_ieeg_org_mx/Ee4WRr799b5Fixbq1aX8ckgBtV8Wb1_N11rCrLGdzTE_aQ?e=LDcgS2")</f>
        <v>https://ieeg-my.sharepoint.com/:b:/g/personal/transparencia_ieeg_org_mx/Ee4WRr799b5Fixbq1aX8ckgBtV8Wb1_N11rCrLGdzTE_aQ?e=LDcgS2</v>
      </c>
      <c r="AF283" s="3">
        <v>276</v>
      </c>
      <c r="AG283" s="10" t="s">
        <v>127</v>
      </c>
      <c r="AH283" s="3" t="s">
        <v>128</v>
      </c>
      <c r="AI283" s="4">
        <v>45839</v>
      </c>
      <c r="AJ283" s="3" t="s">
        <v>783</v>
      </c>
    </row>
    <row r="284" spans="1:36" x14ac:dyDescent="0.25">
      <c r="A284" s="3">
        <v>2025</v>
      </c>
      <c r="B284" s="4">
        <v>45748</v>
      </c>
      <c r="C284" s="4">
        <v>45838</v>
      </c>
      <c r="D284" t="s">
        <v>91</v>
      </c>
      <c r="E284" s="3" t="s">
        <v>194</v>
      </c>
      <c r="F284" s="3" t="s">
        <v>601</v>
      </c>
      <c r="G284" s="3" t="s">
        <v>322</v>
      </c>
      <c r="H284" s="3" t="s">
        <v>323</v>
      </c>
      <c r="I284" s="3" t="s">
        <v>324</v>
      </c>
      <c r="J284" s="3" t="s">
        <v>325</v>
      </c>
      <c r="K284" s="3" t="s">
        <v>326</v>
      </c>
      <c r="L284" t="s">
        <v>101</v>
      </c>
      <c r="M284" t="s">
        <v>103</v>
      </c>
      <c r="N284" s="3" t="s">
        <v>716</v>
      </c>
      <c r="O284" t="s">
        <v>105</v>
      </c>
      <c r="P284" s="3">
        <v>2</v>
      </c>
      <c r="Q284" s="5">
        <v>1155</v>
      </c>
      <c r="R284" s="3" t="s">
        <v>124</v>
      </c>
      <c r="S284" s="3" t="s">
        <v>125</v>
      </c>
      <c r="T284" s="3" t="s">
        <v>125</v>
      </c>
      <c r="U284" s="3" t="s">
        <v>124</v>
      </c>
      <c r="V284" s="3" t="s">
        <v>125</v>
      </c>
      <c r="W284" s="3" t="s">
        <v>717</v>
      </c>
      <c r="X284" s="3" t="s">
        <v>716</v>
      </c>
      <c r="Y284" s="4">
        <v>45779</v>
      </c>
      <c r="Z284" s="4">
        <v>45791</v>
      </c>
      <c r="AA284" s="3">
        <v>277</v>
      </c>
      <c r="AB284" s="5">
        <v>1155</v>
      </c>
      <c r="AC284" s="3">
        <v>0</v>
      </c>
      <c r="AD284" s="4">
        <v>45796</v>
      </c>
      <c r="AE284" s="10" t="str">
        <f>HYPERLINK("https://ieeg-my.sharepoint.com/:b:/g/personal/transparencia_ieeg_org_mx/EX1lUWPQEqlImGTqx4G0X68BsLYcx2TNAdFjBf_czwVAcA?e=peVgxb")</f>
        <v>https://ieeg-my.sharepoint.com/:b:/g/personal/transparencia_ieeg_org_mx/EX1lUWPQEqlImGTqx4G0X68BsLYcx2TNAdFjBf_czwVAcA?e=peVgxb</v>
      </c>
      <c r="AF284" s="3">
        <v>277</v>
      </c>
      <c r="AG284" s="10" t="s">
        <v>127</v>
      </c>
      <c r="AH284" s="3" t="s">
        <v>128</v>
      </c>
      <c r="AI284" s="4">
        <v>45839</v>
      </c>
      <c r="AJ284" s="3" t="s">
        <v>783</v>
      </c>
    </row>
    <row r="285" spans="1:36" x14ac:dyDescent="0.25">
      <c r="A285" s="3">
        <v>2025</v>
      </c>
      <c r="B285" s="4">
        <v>45748</v>
      </c>
      <c r="C285" s="4">
        <v>45838</v>
      </c>
      <c r="D285" t="s">
        <v>91</v>
      </c>
      <c r="E285" s="3" t="s">
        <v>194</v>
      </c>
      <c r="F285" s="3" t="s">
        <v>542</v>
      </c>
      <c r="G285" s="3" t="s">
        <v>201</v>
      </c>
      <c r="H285" s="3" t="s">
        <v>141</v>
      </c>
      <c r="I285" s="3" t="s">
        <v>552</v>
      </c>
      <c r="J285" s="3" t="s">
        <v>293</v>
      </c>
      <c r="K285" s="3" t="s">
        <v>553</v>
      </c>
      <c r="L285" t="s">
        <v>101</v>
      </c>
      <c r="M285" t="s">
        <v>103</v>
      </c>
      <c r="N285" s="3" t="s">
        <v>718</v>
      </c>
      <c r="O285" t="s">
        <v>105</v>
      </c>
      <c r="P285" s="3">
        <v>2</v>
      </c>
      <c r="Q285" s="5">
        <v>1914</v>
      </c>
      <c r="R285" s="3" t="s">
        <v>124</v>
      </c>
      <c r="S285" s="3" t="s">
        <v>125</v>
      </c>
      <c r="T285" s="3" t="s">
        <v>125</v>
      </c>
      <c r="U285" s="3" t="s">
        <v>124</v>
      </c>
      <c r="V285" s="3" t="s">
        <v>125</v>
      </c>
      <c r="W285" s="3" t="s">
        <v>171</v>
      </c>
      <c r="X285" s="3" t="s">
        <v>718</v>
      </c>
      <c r="Y285" s="4">
        <v>45771</v>
      </c>
      <c r="Z285" s="4">
        <v>45771</v>
      </c>
      <c r="AA285" s="3">
        <v>278</v>
      </c>
      <c r="AB285" s="5">
        <v>1914</v>
      </c>
      <c r="AC285" s="3">
        <v>0</v>
      </c>
      <c r="AD285" s="4">
        <v>45790</v>
      </c>
      <c r="AE285" s="10" t="str">
        <f>HYPERLINK("https://ieeg-my.sharepoint.com/:b:/g/personal/transparencia_ieeg_org_mx/ES-WvcdwXHJDjpQZWzG5GhEBw5vKCBs_B5Qcme5OShJjLQ?e=mSbggl")</f>
        <v>https://ieeg-my.sharepoint.com/:b:/g/personal/transparencia_ieeg_org_mx/ES-WvcdwXHJDjpQZWzG5GhEBw5vKCBs_B5Qcme5OShJjLQ?e=mSbggl</v>
      </c>
      <c r="AF285" s="3">
        <v>278</v>
      </c>
      <c r="AG285" s="10" t="s">
        <v>127</v>
      </c>
      <c r="AH285" s="3" t="s">
        <v>128</v>
      </c>
      <c r="AI285" s="4">
        <v>45839</v>
      </c>
      <c r="AJ285" s="3" t="s">
        <v>783</v>
      </c>
    </row>
    <row r="286" spans="1:36" x14ac:dyDescent="0.25">
      <c r="A286" s="3">
        <v>2025</v>
      </c>
      <c r="B286" s="4">
        <v>45748</v>
      </c>
      <c r="C286" s="4">
        <v>45838</v>
      </c>
      <c r="D286" t="s">
        <v>91</v>
      </c>
      <c r="E286" s="3" t="s">
        <v>194</v>
      </c>
      <c r="F286" s="3" t="s">
        <v>601</v>
      </c>
      <c r="G286" s="3" t="s">
        <v>322</v>
      </c>
      <c r="H286" s="3" t="s">
        <v>323</v>
      </c>
      <c r="I286" s="3" t="s">
        <v>324</v>
      </c>
      <c r="J286" s="3" t="s">
        <v>325</v>
      </c>
      <c r="K286" s="3" t="s">
        <v>326</v>
      </c>
      <c r="L286" t="s">
        <v>101</v>
      </c>
      <c r="M286" t="s">
        <v>103</v>
      </c>
      <c r="N286" s="3" t="s">
        <v>719</v>
      </c>
      <c r="O286" t="s">
        <v>105</v>
      </c>
      <c r="P286" s="3">
        <v>3</v>
      </c>
      <c r="Q286" s="3">
        <v>660</v>
      </c>
      <c r="R286" s="3" t="s">
        <v>124</v>
      </c>
      <c r="S286" s="3" t="s">
        <v>125</v>
      </c>
      <c r="T286" s="3" t="s">
        <v>125</v>
      </c>
      <c r="U286" s="3" t="s">
        <v>124</v>
      </c>
      <c r="V286" s="3" t="s">
        <v>125</v>
      </c>
      <c r="W286" s="3" t="s">
        <v>720</v>
      </c>
      <c r="X286" s="3" t="s">
        <v>719</v>
      </c>
      <c r="Y286" s="4">
        <v>45796</v>
      </c>
      <c r="Z286" s="4">
        <v>45818</v>
      </c>
      <c r="AA286" s="3">
        <v>279</v>
      </c>
      <c r="AB286" s="3">
        <v>660</v>
      </c>
      <c r="AC286" s="3">
        <v>0</v>
      </c>
      <c r="AD286" s="4">
        <v>45819</v>
      </c>
      <c r="AE286" s="10" t="str">
        <f>HYPERLINK("https://ieeg-my.sharepoint.com/:b:/g/personal/transparencia_ieeg_org_mx/Ec9Qlhf9hj1CrH4PVkX7wYsBlCnPQvc_1DHHTbKQQgFW9A?e=N9jYa9")</f>
        <v>https://ieeg-my.sharepoint.com/:b:/g/personal/transparencia_ieeg_org_mx/Ec9Qlhf9hj1CrH4PVkX7wYsBlCnPQvc_1DHHTbKQQgFW9A?e=N9jYa9</v>
      </c>
      <c r="AF286" s="3">
        <v>279</v>
      </c>
      <c r="AG286" s="10" t="s">
        <v>127</v>
      </c>
      <c r="AH286" s="3" t="s">
        <v>128</v>
      </c>
      <c r="AI286" s="4">
        <v>45839</v>
      </c>
      <c r="AJ286" s="3" t="s">
        <v>783</v>
      </c>
    </row>
    <row r="287" spans="1:36" x14ac:dyDescent="0.25">
      <c r="A287" s="3">
        <v>2025</v>
      </c>
      <c r="B287" s="4">
        <v>45748</v>
      </c>
      <c r="C287" s="4">
        <v>45838</v>
      </c>
      <c r="D287" t="s">
        <v>91</v>
      </c>
      <c r="E287" s="3" t="s">
        <v>116</v>
      </c>
      <c r="F287" s="3" t="s">
        <v>410</v>
      </c>
      <c r="G287" s="3" t="s">
        <v>275</v>
      </c>
      <c r="H287" s="3" t="s">
        <v>141</v>
      </c>
      <c r="I287" s="3" t="s">
        <v>416</v>
      </c>
      <c r="J287" s="3" t="s">
        <v>417</v>
      </c>
      <c r="K287" s="3" t="s">
        <v>359</v>
      </c>
      <c r="L287" t="s">
        <v>102</v>
      </c>
      <c r="M287" t="s">
        <v>103</v>
      </c>
      <c r="N287" s="3" t="s">
        <v>721</v>
      </c>
      <c r="O287" t="s">
        <v>105</v>
      </c>
      <c r="P287" s="3">
        <v>2</v>
      </c>
      <c r="Q287" s="5">
        <v>1692.9</v>
      </c>
      <c r="R287" s="3" t="s">
        <v>124</v>
      </c>
      <c r="S287" s="3" t="s">
        <v>125</v>
      </c>
      <c r="T287" s="3" t="s">
        <v>125</v>
      </c>
      <c r="U287" s="3" t="s">
        <v>124</v>
      </c>
      <c r="V287" s="3" t="s">
        <v>125</v>
      </c>
      <c r="W287" s="3" t="s">
        <v>248</v>
      </c>
      <c r="X287" s="3" t="s">
        <v>721</v>
      </c>
      <c r="Y287" s="4">
        <v>45820</v>
      </c>
      <c r="Z287" s="4">
        <v>45820</v>
      </c>
      <c r="AA287" s="3">
        <v>280</v>
      </c>
      <c r="AB287" s="5">
        <v>1692.9</v>
      </c>
      <c r="AC287" s="3">
        <v>0</v>
      </c>
      <c r="AD287" s="4">
        <v>45827</v>
      </c>
      <c r="AE287" s="10" t="str">
        <f>HYPERLINK("https://ieeg-my.sharepoint.com/:b:/g/personal/transparencia_ieeg_org_mx/EXm5tQjNBIZDrK7GzzOwBScBKmChcpH4B2rfnRoeAQFcXA?e=ldoqiu")</f>
        <v>https://ieeg-my.sharepoint.com/:b:/g/personal/transparencia_ieeg_org_mx/EXm5tQjNBIZDrK7GzzOwBScBKmChcpH4B2rfnRoeAQFcXA?e=ldoqiu</v>
      </c>
      <c r="AF287" s="3">
        <v>280</v>
      </c>
      <c r="AG287" s="10" t="s">
        <v>127</v>
      </c>
      <c r="AH287" s="3" t="s">
        <v>128</v>
      </c>
      <c r="AI287" s="4">
        <v>45839</v>
      </c>
      <c r="AJ287" s="3" t="s">
        <v>783</v>
      </c>
    </row>
    <row r="288" spans="1:36" x14ac:dyDescent="0.25">
      <c r="A288" s="3">
        <v>2025</v>
      </c>
      <c r="B288" s="4">
        <v>45748</v>
      </c>
      <c r="C288" s="4">
        <v>45838</v>
      </c>
      <c r="D288" t="s">
        <v>91</v>
      </c>
      <c r="E288" s="3" t="s">
        <v>116</v>
      </c>
      <c r="F288" s="3" t="s">
        <v>117</v>
      </c>
      <c r="G288" s="3" t="s">
        <v>118</v>
      </c>
      <c r="H288" s="3" t="s">
        <v>286</v>
      </c>
      <c r="I288" s="3" t="s">
        <v>295</v>
      </c>
      <c r="J288" s="3" t="s">
        <v>296</v>
      </c>
      <c r="K288" s="3" t="s">
        <v>159</v>
      </c>
      <c r="L288" t="s">
        <v>101</v>
      </c>
      <c r="M288" t="s">
        <v>103</v>
      </c>
      <c r="N288" s="3" t="s">
        <v>722</v>
      </c>
      <c r="O288" t="s">
        <v>105</v>
      </c>
      <c r="P288" s="3">
        <v>1</v>
      </c>
      <c r="Q288" s="3">
        <v>421.08</v>
      </c>
      <c r="R288" s="3" t="s">
        <v>124</v>
      </c>
      <c r="S288" s="3" t="s">
        <v>125</v>
      </c>
      <c r="T288" s="3" t="s">
        <v>291</v>
      </c>
      <c r="U288" s="3" t="s">
        <v>124</v>
      </c>
      <c r="V288" s="3" t="s">
        <v>125</v>
      </c>
      <c r="W288" s="3" t="s">
        <v>125</v>
      </c>
      <c r="X288" s="3" t="s">
        <v>722</v>
      </c>
      <c r="Y288" s="4">
        <v>45807</v>
      </c>
      <c r="Z288" s="4">
        <v>45807</v>
      </c>
      <c r="AA288" s="3">
        <v>281</v>
      </c>
      <c r="AB288" s="3">
        <v>421.08</v>
      </c>
      <c r="AC288" s="3">
        <v>0</v>
      </c>
      <c r="AD288" s="4">
        <v>45831</v>
      </c>
      <c r="AE288" s="10" t="str">
        <f>HYPERLINK("https://ieeg-my.sharepoint.com/:b:/g/personal/transparencia_ieeg_org_mx/EYDJyQY_h4pLlRvT8a90Y4cB3iE9ecVlRqOsgb1lNN0lsg?e=o7eJIL")</f>
        <v>https://ieeg-my.sharepoint.com/:b:/g/personal/transparencia_ieeg_org_mx/EYDJyQY_h4pLlRvT8a90Y4cB3iE9ecVlRqOsgb1lNN0lsg?e=o7eJIL</v>
      </c>
      <c r="AF288" s="3">
        <v>281</v>
      </c>
      <c r="AG288" s="10" t="s">
        <v>127</v>
      </c>
      <c r="AH288" s="3" t="s">
        <v>128</v>
      </c>
      <c r="AI288" s="4">
        <v>45839</v>
      </c>
      <c r="AJ288" s="3" t="s">
        <v>783</v>
      </c>
    </row>
    <row r="289" spans="1:36" x14ac:dyDescent="0.25">
      <c r="A289" s="3">
        <v>2025</v>
      </c>
      <c r="B289" s="4">
        <v>45748</v>
      </c>
      <c r="C289" s="4">
        <v>45838</v>
      </c>
      <c r="D289" t="s">
        <v>91</v>
      </c>
      <c r="E289" s="3" t="s">
        <v>194</v>
      </c>
      <c r="F289" s="3" t="s">
        <v>195</v>
      </c>
      <c r="G289" s="3" t="s">
        <v>195</v>
      </c>
      <c r="H289" s="3" t="s">
        <v>141</v>
      </c>
      <c r="I289" s="3" t="s">
        <v>265</v>
      </c>
      <c r="J289" s="3" t="s">
        <v>266</v>
      </c>
      <c r="K289" s="3" t="s">
        <v>267</v>
      </c>
      <c r="L289" t="s">
        <v>101</v>
      </c>
      <c r="M289" t="s">
        <v>103</v>
      </c>
      <c r="N289" s="3" t="s">
        <v>723</v>
      </c>
      <c r="O289" t="s">
        <v>105</v>
      </c>
      <c r="P289" s="3">
        <v>0</v>
      </c>
      <c r="Q289" s="3">
        <v>165</v>
      </c>
      <c r="R289" s="3" t="s">
        <v>124</v>
      </c>
      <c r="S289" s="3" t="s">
        <v>125</v>
      </c>
      <c r="T289" s="3" t="s">
        <v>125</v>
      </c>
      <c r="U289" s="3" t="s">
        <v>124</v>
      </c>
      <c r="V289" s="3" t="s">
        <v>125</v>
      </c>
      <c r="W289" s="3" t="s">
        <v>126</v>
      </c>
      <c r="X289" s="3" t="s">
        <v>723</v>
      </c>
      <c r="Y289" s="4">
        <v>45827</v>
      </c>
      <c r="Z289" s="4">
        <v>45827</v>
      </c>
      <c r="AA289" s="3">
        <v>282</v>
      </c>
      <c r="AB289" s="3">
        <v>165</v>
      </c>
      <c r="AC289" s="3">
        <v>0</v>
      </c>
      <c r="AD289" s="4">
        <v>45831</v>
      </c>
      <c r="AE289" s="10" t="str">
        <f>HYPERLINK("https://ieeg-my.sharepoint.com/:b:/g/personal/transparencia_ieeg_org_mx/EdaJLKK6PWNBh4GznyGI6fkBjgPs2lPqm1pthYKQ5wWSSw?e=OkTWlS")</f>
        <v>https://ieeg-my.sharepoint.com/:b:/g/personal/transparencia_ieeg_org_mx/EdaJLKK6PWNBh4GznyGI6fkBjgPs2lPqm1pthYKQ5wWSSw?e=OkTWlS</v>
      </c>
      <c r="AF289" s="3">
        <v>282</v>
      </c>
      <c r="AG289" s="10" t="s">
        <v>127</v>
      </c>
      <c r="AH289" s="3" t="s">
        <v>128</v>
      </c>
      <c r="AI289" s="4">
        <v>45839</v>
      </c>
      <c r="AJ289" s="3" t="s">
        <v>783</v>
      </c>
    </row>
    <row r="290" spans="1:36" x14ac:dyDescent="0.25">
      <c r="A290" s="3">
        <v>2025</v>
      </c>
      <c r="B290" s="4">
        <v>45748</v>
      </c>
      <c r="C290" s="4">
        <v>45838</v>
      </c>
      <c r="D290" t="s">
        <v>91</v>
      </c>
      <c r="E290" s="3" t="s">
        <v>116</v>
      </c>
      <c r="F290" s="3" t="s">
        <v>117</v>
      </c>
      <c r="G290" s="3" t="s">
        <v>118</v>
      </c>
      <c r="H290" s="3" t="s">
        <v>286</v>
      </c>
      <c r="I290" s="3" t="s">
        <v>295</v>
      </c>
      <c r="J290" s="3" t="s">
        <v>296</v>
      </c>
      <c r="K290" s="3" t="s">
        <v>159</v>
      </c>
      <c r="L290" t="s">
        <v>101</v>
      </c>
      <c r="M290" t="s">
        <v>103</v>
      </c>
      <c r="N290" s="3" t="s">
        <v>724</v>
      </c>
      <c r="O290" t="s">
        <v>105</v>
      </c>
      <c r="P290" s="3">
        <v>0</v>
      </c>
      <c r="Q290" s="3">
        <v>385</v>
      </c>
      <c r="R290" s="3" t="s">
        <v>124</v>
      </c>
      <c r="S290" s="3" t="s">
        <v>125</v>
      </c>
      <c r="T290" s="3" t="s">
        <v>725</v>
      </c>
      <c r="U290" s="3" t="s">
        <v>124</v>
      </c>
      <c r="V290" s="3" t="s">
        <v>125</v>
      </c>
      <c r="W290" s="3" t="s">
        <v>125</v>
      </c>
      <c r="X290" s="3" t="s">
        <v>724</v>
      </c>
      <c r="Y290" s="4">
        <v>45831</v>
      </c>
      <c r="Z290" s="4">
        <v>45831</v>
      </c>
      <c r="AA290" s="3">
        <v>283</v>
      </c>
      <c r="AB290" s="3">
        <v>385</v>
      </c>
      <c r="AC290" s="3">
        <v>0</v>
      </c>
      <c r="AD290" s="4">
        <v>45835</v>
      </c>
      <c r="AE290" s="10" t="str">
        <f>HYPERLINK("https://ieeg-my.sharepoint.com/:b:/g/personal/transparencia_ieeg_org_mx/EbhBfP6zSElLosGPmsHS_C0BFUVAPjPZf2PNuPbYvgz9gA?e=7ejKD0")</f>
        <v>https://ieeg-my.sharepoint.com/:b:/g/personal/transparencia_ieeg_org_mx/EbhBfP6zSElLosGPmsHS_C0BFUVAPjPZf2PNuPbYvgz9gA?e=7ejKD0</v>
      </c>
      <c r="AF290" s="3">
        <v>283</v>
      </c>
      <c r="AG290" s="10" t="s">
        <v>127</v>
      </c>
      <c r="AH290" s="3" t="s">
        <v>128</v>
      </c>
      <c r="AI290" s="4">
        <v>45839</v>
      </c>
      <c r="AJ290" s="3" t="s">
        <v>783</v>
      </c>
    </row>
    <row r="291" spans="1:36" x14ac:dyDescent="0.25">
      <c r="A291" s="3">
        <v>2025</v>
      </c>
      <c r="B291" s="4">
        <v>45748</v>
      </c>
      <c r="C291" s="4">
        <v>45838</v>
      </c>
      <c r="D291" t="s">
        <v>91</v>
      </c>
      <c r="E291" s="3" t="s">
        <v>116</v>
      </c>
      <c r="F291" s="3" t="s">
        <v>117</v>
      </c>
      <c r="G291" s="3" t="s">
        <v>118</v>
      </c>
      <c r="H291" s="3" t="s">
        <v>189</v>
      </c>
      <c r="I291" s="3" t="s">
        <v>726</v>
      </c>
      <c r="J291" s="3" t="s">
        <v>727</v>
      </c>
      <c r="K291" s="3" t="s">
        <v>728</v>
      </c>
      <c r="L291" t="s">
        <v>102</v>
      </c>
      <c r="M291" t="s">
        <v>103</v>
      </c>
      <c r="N291" s="3" t="s">
        <v>729</v>
      </c>
      <c r="O291" t="s">
        <v>105</v>
      </c>
      <c r="P291" s="3">
        <v>1</v>
      </c>
      <c r="Q291" s="3">
        <v>759</v>
      </c>
      <c r="R291" s="3" t="s">
        <v>124</v>
      </c>
      <c r="S291" s="3" t="s">
        <v>125</v>
      </c>
      <c r="T291" s="3" t="s">
        <v>189</v>
      </c>
      <c r="U291" s="3" t="s">
        <v>124</v>
      </c>
      <c r="V291" s="3" t="s">
        <v>125</v>
      </c>
      <c r="W291" s="3" t="s">
        <v>125</v>
      </c>
      <c r="X291" s="3" t="s">
        <v>729</v>
      </c>
      <c r="Y291" s="4">
        <v>45785</v>
      </c>
      <c r="Z291" s="4">
        <v>45828</v>
      </c>
      <c r="AA291" s="3">
        <v>284</v>
      </c>
      <c r="AB291" s="3">
        <v>759</v>
      </c>
      <c r="AC291" s="3">
        <v>0</v>
      </c>
      <c r="AD291" s="4">
        <v>45834</v>
      </c>
      <c r="AE291" s="3"/>
      <c r="AF291" s="3">
        <v>284</v>
      </c>
      <c r="AG291" s="10" t="s">
        <v>127</v>
      </c>
      <c r="AH291" s="3" t="s">
        <v>128</v>
      </c>
      <c r="AI291" s="4">
        <v>45839</v>
      </c>
      <c r="AJ291" s="3" t="s">
        <v>783</v>
      </c>
    </row>
    <row r="292" spans="1:36" x14ac:dyDescent="0.25">
      <c r="A292" s="3">
        <v>2025</v>
      </c>
      <c r="B292" s="4">
        <v>45748</v>
      </c>
      <c r="C292" s="4">
        <v>45838</v>
      </c>
      <c r="D292" t="s">
        <v>91</v>
      </c>
      <c r="E292" s="3" t="s">
        <v>116</v>
      </c>
      <c r="F292" s="3" t="s">
        <v>117</v>
      </c>
      <c r="G292" s="3" t="s">
        <v>118</v>
      </c>
      <c r="H292" s="3" t="s">
        <v>189</v>
      </c>
      <c r="I292" s="3" t="s">
        <v>726</v>
      </c>
      <c r="J292" s="3" t="s">
        <v>727</v>
      </c>
      <c r="K292" s="3" t="s">
        <v>728</v>
      </c>
      <c r="L292" t="s">
        <v>102</v>
      </c>
      <c r="M292" t="s">
        <v>103</v>
      </c>
      <c r="N292" s="3" t="s">
        <v>730</v>
      </c>
      <c r="O292" t="s">
        <v>105</v>
      </c>
      <c r="P292" s="3">
        <v>1</v>
      </c>
      <c r="Q292" s="3">
        <v>700</v>
      </c>
      <c r="R292" s="3" t="s">
        <v>124</v>
      </c>
      <c r="S292" s="3" t="s">
        <v>125</v>
      </c>
      <c r="T292" s="3" t="s">
        <v>189</v>
      </c>
      <c r="U292" s="3" t="s">
        <v>124</v>
      </c>
      <c r="V292" s="3" t="s">
        <v>125</v>
      </c>
      <c r="W292" s="3" t="s">
        <v>125</v>
      </c>
      <c r="X292" s="3" t="s">
        <v>730</v>
      </c>
      <c r="Y292" s="4">
        <v>45807</v>
      </c>
      <c r="Z292" s="4">
        <v>45826</v>
      </c>
      <c r="AA292" s="3">
        <v>285</v>
      </c>
      <c r="AB292" s="3">
        <v>700</v>
      </c>
      <c r="AC292" s="3">
        <v>0</v>
      </c>
      <c r="AD292" s="4">
        <v>45834</v>
      </c>
      <c r="AE292" s="10" t="str">
        <f>HYPERLINK("https://ieeg-my.sharepoint.com/:b:/g/personal/transparencia_ieeg_org_mx/EekKmuowaZhJg3j15MC24mUBCUSCZXSsCFESpzW29j2aCg?e=QyGQ5L")</f>
        <v>https://ieeg-my.sharepoint.com/:b:/g/personal/transparencia_ieeg_org_mx/EekKmuowaZhJg3j15MC24mUBCUSCZXSsCFESpzW29j2aCg?e=QyGQ5L</v>
      </c>
      <c r="AF292" s="3">
        <v>285</v>
      </c>
      <c r="AG292" s="10" t="s">
        <v>127</v>
      </c>
      <c r="AH292" s="3" t="s">
        <v>128</v>
      </c>
      <c r="AI292" s="4">
        <v>45839</v>
      </c>
      <c r="AJ292" s="3" t="s">
        <v>783</v>
      </c>
    </row>
    <row r="293" spans="1:36" x14ac:dyDescent="0.25">
      <c r="A293" s="3">
        <v>2025</v>
      </c>
      <c r="B293" s="4">
        <v>45748</v>
      </c>
      <c r="C293" s="4">
        <v>45838</v>
      </c>
      <c r="D293" t="s">
        <v>91</v>
      </c>
      <c r="E293" s="3" t="s">
        <v>129</v>
      </c>
      <c r="F293" s="3" t="s">
        <v>130</v>
      </c>
      <c r="G293" s="3" t="s">
        <v>131</v>
      </c>
      <c r="H293" s="3" t="s">
        <v>184</v>
      </c>
      <c r="I293" s="3" t="s">
        <v>731</v>
      </c>
      <c r="J293" s="3" t="s">
        <v>186</v>
      </c>
      <c r="K293" s="3" t="s">
        <v>732</v>
      </c>
      <c r="L293" t="s">
        <v>102</v>
      </c>
      <c r="M293" t="s">
        <v>103</v>
      </c>
      <c r="N293" s="3" t="s">
        <v>733</v>
      </c>
      <c r="O293" t="s">
        <v>105</v>
      </c>
      <c r="P293" s="3">
        <v>0</v>
      </c>
      <c r="Q293" s="5">
        <v>1275</v>
      </c>
      <c r="R293" s="3" t="s">
        <v>124</v>
      </c>
      <c r="S293" s="3" t="s">
        <v>125</v>
      </c>
      <c r="T293" s="3" t="s">
        <v>184</v>
      </c>
      <c r="U293" s="3" t="s">
        <v>124</v>
      </c>
      <c r="V293" s="3" t="s">
        <v>125</v>
      </c>
      <c r="W293" s="3" t="s">
        <v>125</v>
      </c>
      <c r="X293" s="3" t="s">
        <v>733</v>
      </c>
      <c r="Y293" s="4">
        <v>45804</v>
      </c>
      <c r="Z293" s="4">
        <v>45831</v>
      </c>
      <c r="AA293" s="3">
        <v>286</v>
      </c>
      <c r="AB293" s="5">
        <v>1275</v>
      </c>
      <c r="AC293" s="3">
        <v>0</v>
      </c>
      <c r="AD293" s="4">
        <v>45835</v>
      </c>
      <c r="AE293" s="3"/>
      <c r="AF293" s="3">
        <v>286</v>
      </c>
      <c r="AG293" s="10" t="s">
        <v>127</v>
      </c>
      <c r="AH293" s="3" t="s">
        <v>128</v>
      </c>
      <c r="AI293" s="4">
        <v>45839</v>
      </c>
      <c r="AJ293" s="3" t="s">
        <v>783</v>
      </c>
    </row>
    <row r="294" spans="1:36" x14ac:dyDescent="0.25">
      <c r="A294" s="3">
        <v>2025</v>
      </c>
      <c r="B294" s="4">
        <v>45748</v>
      </c>
      <c r="C294" s="4">
        <v>45838</v>
      </c>
      <c r="D294" t="s">
        <v>91</v>
      </c>
      <c r="E294" s="3" t="s">
        <v>129</v>
      </c>
      <c r="F294" s="3" t="s">
        <v>734</v>
      </c>
      <c r="G294" s="3" t="s">
        <v>253</v>
      </c>
      <c r="H294" s="3" t="s">
        <v>430</v>
      </c>
      <c r="I294" s="3" t="s">
        <v>735</v>
      </c>
      <c r="J294" s="3" t="s">
        <v>204</v>
      </c>
      <c r="K294" s="3" t="s">
        <v>736</v>
      </c>
      <c r="L294" t="s">
        <v>101</v>
      </c>
      <c r="M294" t="s">
        <v>103</v>
      </c>
      <c r="N294" s="3" t="s">
        <v>737</v>
      </c>
      <c r="O294" t="s">
        <v>105</v>
      </c>
      <c r="P294" s="3">
        <v>3</v>
      </c>
      <c r="Q294" s="5">
        <v>1104</v>
      </c>
      <c r="R294" s="3" t="s">
        <v>124</v>
      </c>
      <c r="S294" s="3" t="s">
        <v>125</v>
      </c>
      <c r="T294" s="3" t="s">
        <v>125</v>
      </c>
      <c r="U294" s="3" t="s">
        <v>124</v>
      </c>
      <c r="V294" s="3" t="s">
        <v>125</v>
      </c>
      <c r="W294" s="3" t="s">
        <v>126</v>
      </c>
      <c r="X294" s="3" t="s">
        <v>737</v>
      </c>
      <c r="Y294" s="4">
        <v>45813</v>
      </c>
      <c r="Z294" s="4">
        <v>45813</v>
      </c>
      <c r="AA294" s="3">
        <v>287</v>
      </c>
      <c r="AB294" s="5">
        <v>1104</v>
      </c>
      <c r="AC294" s="3">
        <v>0</v>
      </c>
      <c r="AD294" s="4">
        <v>45818</v>
      </c>
      <c r="AE294" s="3"/>
      <c r="AF294" s="3">
        <v>287</v>
      </c>
      <c r="AG294" s="10" t="s">
        <v>127</v>
      </c>
      <c r="AH294" s="3" t="s">
        <v>128</v>
      </c>
      <c r="AI294" s="4">
        <v>45839</v>
      </c>
      <c r="AJ294" s="3" t="s">
        <v>783</v>
      </c>
    </row>
    <row r="295" spans="1:36" x14ac:dyDescent="0.25">
      <c r="A295" s="3">
        <v>2025</v>
      </c>
      <c r="B295" s="4">
        <v>45748</v>
      </c>
      <c r="C295" s="4">
        <v>45838</v>
      </c>
      <c r="D295" t="s">
        <v>91</v>
      </c>
      <c r="E295" s="3" t="s">
        <v>129</v>
      </c>
      <c r="F295" s="3" t="s">
        <v>542</v>
      </c>
      <c r="G295" s="3" t="s">
        <v>201</v>
      </c>
      <c r="H295" s="3" t="s">
        <v>141</v>
      </c>
      <c r="I295" s="3" t="s">
        <v>543</v>
      </c>
      <c r="J295" s="3" t="s">
        <v>544</v>
      </c>
      <c r="K295" s="3" t="s">
        <v>545</v>
      </c>
      <c r="L295" t="s">
        <v>101</v>
      </c>
      <c r="M295" t="s">
        <v>103</v>
      </c>
      <c r="N295" s="3" t="s">
        <v>738</v>
      </c>
      <c r="O295" t="s">
        <v>105</v>
      </c>
      <c r="P295" s="3">
        <v>11</v>
      </c>
      <c r="Q295" s="5">
        <v>75970.990000000005</v>
      </c>
      <c r="R295" s="3" t="s">
        <v>124</v>
      </c>
      <c r="S295" s="3" t="s">
        <v>125</v>
      </c>
      <c r="T295" s="3" t="s">
        <v>739</v>
      </c>
      <c r="U295" s="3" t="s">
        <v>124</v>
      </c>
      <c r="V295" s="3" t="s">
        <v>547</v>
      </c>
      <c r="W295" s="3" t="s">
        <v>547</v>
      </c>
      <c r="X295" s="3" t="s">
        <v>738</v>
      </c>
      <c r="Y295" s="4">
        <v>45808</v>
      </c>
      <c r="Z295" s="4">
        <v>45813</v>
      </c>
      <c r="AA295" s="3">
        <v>288</v>
      </c>
      <c r="AB295" s="5">
        <v>75970.990000000005</v>
      </c>
      <c r="AC295" s="3">
        <v>0</v>
      </c>
      <c r="AD295" s="4">
        <v>45820</v>
      </c>
      <c r="AE295" s="10" t="str">
        <f>HYPERLINK("https://ieeg-my.sharepoint.com/:b:/g/personal/transparencia_ieeg_org_mx/EdW1OpLjixJMqh1PK0JJstsBXN1JDVUFihjZ-QdPTCsAIw?e=NKzRkH")</f>
        <v>https://ieeg-my.sharepoint.com/:b:/g/personal/transparencia_ieeg_org_mx/EdW1OpLjixJMqh1PK0JJstsBXN1JDVUFihjZ-QdPTCsAIw?e=NKzRkH</v>
      </c>
      <c r="AF295" s="3">
        <v>288</v>
      </c>
      <c r="AG295" s="10" t="s">
        <v>127</v>
      </c>
      <c r="AH295" s="3" t="s">
        <v>128</v>
      </c>
      <c r="AI295" s="4">
        <v>45839</v>
      </c>
      <c r="AJ295" s="3" t="s">
        <v>783</v>
      </c>
    </row>
    <row r="296" spans="1:36" x14ac:dyDescent="0.25">
      <c r="A296" s="3">
        <v>2025</v>
      </c>
      <c r="B296" s="4">
        <v>45748</v>
      </c>
      <c r="C296" s="4">
        <v>45838</v>
      </c>
      <c r="D296" t="s">
        <v>91</v>
      </c>
      <c r="E296" s="3" t="s">
        <v>116</v>
      </c>
      <c r="F296" s="3" t="s">
        <v>147</v>
      </c>
      <c r="G296" s="3" t="s">
        <v>148</v>
      </c>
      <c r="H296" s="3" t="s">
        <v>141</v>
      </c>
      <c r="I296" s="3" t="s">
        <v>149</v>
      </c>
      <c r="J296" s="3" t="s">
        <v>150</v>
      </c>
      <c r="K296" s="3" t="s">
        <v>151</v>
      </c>
      <c r="L296" t="s">
        <v>101</v>
      </c>
      <c r="M296" t="s">
        <v>103</v>
      </c>
      <c r="N296" s="3" t="s">
        <v>740</v>
      </c>
      <c r="O296" t="s">
        <v>105</v>
      </c>
      <c r="P296" s="3">
        <v>9</v>
      </c>
      <c r="Q296" s="5">
        <v>48526</v>
      </c>
      <c r="R296" s="3" t="s">
        <v>124</v>
      </c>
      <c r="S296" s="3" t="s">
        <v>125</v>
      </c>
      <c r="T296" s="3" t="s">
        <v>741</v>
      </c>
      <c r="U296" s="3" t="s">
        <v>124</v>
      </c>
      <c r="V296" s="3" t="s">
        <v>549</v>
      </c>
      <c r="W296" s="3" t="s">
        <v>550</v>
      </c>
      <c r="X296" s="3" t="s">
        <v>740</v>
      </c>
      <c r="Y296" s="4">
        <v>45808</v>
      </c>
      <c r="Z296" s="4">
        <v>45813</v>
      </c>
      <c r="AA296" s="3">
        <v>289</v>
      </c>
      <c r="AB296" s="5">
        <v>48526</v>
      </c>
      <c r="AC296" s="3">
        <v>0</v>
      </c>
      <c r="AD296" s="4">
        <v>45820</v>
      </c>
      <c r="AE296" s="10" t="str">
        <f>HYPERLINK("https://ieeg-my.sharepoint.com/:b:/g/personal/transparencia_ieeg_org_mx/EV-FZRCe8wdBhlg5l5DEUSkBmdI-yY3fK7QHs_ZfgzBbQA?e=eQG9bn")</f>
        <v>https://ieeg-my.sharepoint.com/:b:/g/personal/transparencia_ieeg_org_mx/EV-FZRCe8wdBhlg5l5DEUSkBmdI-yY3fK7QHs_ZfgzBbQA?e=eQG9bn</v>
      </c>
      <c r="AF296" s="3">
        <v>289</v>
      </c>
      <c r="AG296" s="10" t="s">
        <v>127</v>
      </c>
      <c r="AH296" s="3" t="s">
        <v>128</v>
      </c>
      <c r="AI296" s="4">
        <v>45839</v>
      </c>
      <c r="AJ296" s="3" t="s">
        <v>793</v>
      </c>
    </row>
    <row r="297" spans="1:36" x14ac:dyDescent="0.25">
      <c r="A297" s="3">
        <v>2025</v>
      </c>
      <c r="B297" s="4">
        <v>45748</v>
      </c>
      <c r="C297" s="4">
        <v>45838</v>
      </c>
      <c r="D297" t="s">
        <v>91</v>
      </c>
      <c r="E297" s="3" t="s">
        <v>129</v>
      </c>
      <c r="F297" s="3" t="s">
        <v>734</v>
      </c>
      <c r="G297" s="3" t="s">
        <v>253</v>
      </c>
      <c r="H297" s="3" t="s">
        <v>430</v>
      </c>
      <c r="I297" s="3" t="s">
        <v>735</v>
      </c>
      <c r="J297" s="3" t="s">
        <v>204</v>
      </c>
      <c r="K297" s="3" t="s">
        <v>736</v>
      </c>
      <c r="L297" t="s">
        <v>101</v>
      </c>
      <c r="M297" t="s">
        <v>103</v>
      </c>
      <c r="N297" s="3" t="s">
        <v>742</v>
      </c>
      <c r="O297" t="s">
        <v>105</v>
      </c>
      <c r="P297" s="3">
        <v>3</v>
      </c>
      <c r="Q297" s="5">
        <v>1386</v>
      </c>
      <c r="R297" s="3" t="s">
        <v>124</v>
      </c>
      <c r="S297" s="3" t="s">
        <v>125</v>
      </c>
      <c r="T297" s="3" t="s">
        <v>125</v>
      </c>
      <c r="U297" s="3" t="s">
        <v>124</v>
      </c>
      <c r="V297" s="3" t="s">
        <v>125</v>
      </c>
      <c r="W297" s="3" t="s">
        <v>248</v>
      </c>
      <c r="X297" s="3" t="s">
        <v>742</v>
      </c>
      <c r="Y297" s="4">
        <v>45820</v>
      </c>
      <c r="Z297" s="4">
        <v>45820</v>
      </c>
      <c r="AA297" s="3">
        <v>290</v>
      </c>
      <c r="AB297" s="5">
        <v>1386</v>
      </c>
      <c r="AC297" s="3">
        <v>0</v>
      </c>
      <c r="AD297" s="4">
        <v>45826</v>
      </c>
      <c r="AE297" s="3"/>
      <c r="AF297" s="3">
        <v>290</v>
      </c>
      <c r="AG297" s="10" t="s">
        <v>127</v>
      </c>
      <c r="AH297" s="3" t="s">
        <v>128</v>
      </c>
      <c r="AI297" s="4">
        <v>45839</v>
      </c>
      <c r="AJ297" s="3" t="s">
        <v>783</v>
      </c>
    </row>
    <row r="298" spans="1:36" x14ac:dyDescent="0.25">
      <c r="A298" s="3">
        <v>2025</v>
      </c>
      <c r="B298" s="4">
        <v>45748</v>
      </c>
      <c r="C298" s="4">
        <v>45838</v>
      </c>
      <c r="D298" t="s">
        <v>91</v>
      </c>
      <c r="E298" s="3" t="s">
        <v>194</v>
      </c>
      <c r="F298" s="3" t="s">
        <v>638</v>
      </c>
      <c r="G298" s="3" t="s">
        <v>131</v>
      </c>
      <c r="H298" s="3" t="s">
        <v>630</v>
      </c>
      <c r="I298" s="3" t="s">
        <v>743</v>
      </c>
      <c r="J298" s="3" t="s">
        <v>387</v>
      </c>
      <c r="K298" s="3" t="s">
        <v>627</v>
      </c>
      <c r="L298" t="s">
        <v>102</v>
      </c>
      <c r="M298" t="s">
        <v>103</v>
      </c>
      <c r="N298" s="3" t="s">
        <v>744</v>
      </c>
      <c r="O298" t="s">
        <v>105</v>
      </c>
      <c r="P298" s="3">
        <v>1</v>
      </c>
      <c r="Q298" s="3">
        <v>330</v>
      </c>
      <c r="R298" s="3" t="s">
        <v>124</v>
      </c>
      <c r="S298" s="3" t="s">
        <v>125</v>
      </c>
      <c r="T298" s="3" t="s">
        <v>125</v>
      </c>
      <c r="U298" s="3" t="s">
        <v>124</v>
      </c>
      <c r="V298" s="3" t="s">
        <v>125</v>
      </c>
      <c r="W298" s="3" t="s">
        <v>178</v>
      </c>
      <c r="X298" s="3" t="s">
        <v>744</v>
      </c>
      <c r="Y298" s="4">
        <v>45821</v>
      </c>
      <c r="Z298" s="4">
        <v>45821</v>
      </c>
      <c r="AA298" s="3">
        <v>291</v>
      </c>
      <c r="AB298" s="3">
        <v>330</v>
      </c>
      <c r="AC298" s="3">
        <v>0</v>
      </c>
      <c r="AD298" s="4">
        <v>45827</v>
      </c>
      <c r="AE298" s="10" t="str">
        <f>HYPERLINK("https://ieeg-my.sharepoint.com/:b:/g/personal/transparencia_ieeg_org_mx/EcmYANm43xJHgpTg2ZHkwhQB1tnEIZ1NZa-QgJgflZDL2A?e=JJBdSG")</f>
        <v>https://ieeg-my.sharepoint.com/:b:/g/personal/transparencia_ieeg_org_mx/EcmYANm43xJHgpTg2ZHkwhQB1tnEIZ1NZa-QgJgflZDL2A?e=JJBdSG</v>
      </c>
      <c r="AF298" s="3">
        <v>291</v>
      </c>
      <c r="AG298" s="10" t="s">
        <v>127</v>
      </c>
      <c r="AH298" s="3" t="s">
        <v>128</v>
      </c>
      <c r="AI298" s="4">
        <v>45839</v>
      </c>
      <c r="AJ298" s="3" t="s">
        <v>794</v>
      </c>
    </row>
    <row r="299" spans="1:36" x14ac:dyDescent="0.25">
      <c r="A299" s="3">
        <v>2025</v>
      </c>
      <c r="B299" s="4">
        <v>45748</v>
      </c>
      <c r="C299" s="4">
        <v>45838</v>
      </c>
      <c r="D299" t="s">
        <v>91</v>
      </c>
      <c r="E299" s="3" t="s">
        <v>116</v>
      </c>
      <c r="F299" s="3" t="s">
        <v>147</v>
      </c>
      <c r="G299" s="3" t="s">
        <v>148</v>
      </c>
      <c r="H299" s="3" t="s">
        <v>141</v>
      </c>
      <c r="I299" s="3" t="s">
        <v>149</v>
      </c>
      <c r="J299" s="3" t="s">
        <v>150</v>
      </c>
      <c r="K299" s="3" t="s">
        <v>151</v>
      </c>
      <c r="L299" t="s">
        <v>101</v>
      </c>
      <c r="M299" t="s">
        <v>103</v>
      </c>
      <c r="N299" s="3" t="s">
        <v>745</v>
      </c>
      <c r="O299" t="s">
        <v>105</v>
      </c>
      <c r="P299" s="3">
        <v>4</v>
      </c>
      <c r="Q299" s="5">
        <v>1518</v>
      </c>
      <c r="R299" s="3" t="s">
        <v>124</v>
      </c>
      <c r="S299" s="3" t="s">
        <v>125</v>
      </c>
      <c r="T299" s="3" t="s">
        <v>125</v>
      </c>
      <c r="U299" s="3" t="s">
        <v>124</v>
      </c>
      <c r="V299" s="3" t="s">
        <v>125</v>
      </c>
      <c r="W299" s="3" t="s">
        <v>647</v>
      </c>
      <c r="X299" s="3" t="s">
        <v>745</v>
      </c>
      <c r="Y299" s="4">
        <v>45824</v>
      </c>
      <c r="Z299" s="4">
        <v>45824</v>
      </c>
      <c r="AA299" s="3">
        <v>292</v>
      </c>
      <c r="AB299" s="5">
        <v>1518</v>
      </c>
      <c r="AC299" s="3">
        <v>0</v>
      </c>
      <c r="AD299" s="4">
        <v>45828</v>
      </c>
      <c r="AE299" s="10" t="str">
        <f>HYPERLINK("https://ieeg-my.sharepoint.com/:b:/g/personal/transparencia_ieeg_org_mx/EbancZ8uTdlNjt0AhHzZUNcBi8iXEKgg3rYwnEcwhFZmGQ?e=1dCE4y")</f>
        <v>https://ieeg-my.sharepoint.com/:b:/g/personal/transparencia_ieeg_org_mx/EbancZ8uTdlNjt0AhHzZUNcBi8iXEKgg3rYwnEcwhFZmGQ?e=1dCE4y</v>
      </c>
      <c r="AF299" s="3">
        <v>292</v>
      </c>
      <c r="AG299" s="10" t="s">
        <v>127</v>
      </c>
      <c r="AH299" s="3" t="s">
        <v>128</v>
      </c>
      <c r="AI299" s="4">
        <v>45839</v>
      </c>
      <c r="AJ299" s="3" t="s">
        <v>783</v>
      </c>
    </row>
    <row r="300" spans="1:36" x14ac:dyDescent="0.25">
      <c r="A300" s="3">
        <v>2025</v>
      </c>
      <c r="B300" s="4">
        <v>45748</v>
      </c>
      <c r="C300" s="4">
        <v>45838</v>
      </c>
      <c r="D300" t="s">
        <v>91</v>
      </c>
      <c r="E300" s="3" t="s">
        <v>194</v>
      </c>
      <c r="F300" s="3" t="s">
        <v>380</v>
      </c>
      <c r="G300" s="3" t="s">
        <v>208</v>
      </c>
      <c r="H300" s="3" t="s">
        <v>470</v>
      </c>
      <c r="I300" s="3" t="s">
        <v>618</v>
      </c>
      <c r="J300" s="3" t="s">
        <v>151</v>
      </c>
      <c r="K300" s="3" t="s">
        <v>619</v>
      </c>
      <c r="L300" t="s">
        <v>101</v>
      </c>
      <c r="M300" t="s">
        <v>103</v>
      </c>
      <c r="N300" s="3" t="s">
        <v>746</v>
      </c>
      <c r="O300" t="s">
        <v>105</v>
      </c>
      <c r="P300" s="3">
        <v>2</v>
      </c>
      <c r="Q300" s="3">
        <v>631.62</v>
      </c>
      <c r="R300" s="3" t="s">
        <v>124</v>
      </c>
      <c r="S300" s="3" t="s">
        <v>125</v>
      </c>
      <c r="T300" s="3" t="s">
        <v>125</v>
      </c>
      <c r="U300" s="3" t="s">
        <v>124</v>
      </c>
      <c r="V300" s="3" t="s">
        <v>125</v>
      </c>
      <c r="W300" s="3" t="s">
        <v>218</v>
      </c>
      <c r="X300" s="3" t="s">
        <v>746</v>
      </c>
      <c r="Y300" s="4">
        <v>45812</v>
      </c>
      <c r="Z300" s="4">
        <v>45812</v>
      </c>
      <c r="AA300" s="3">
        <v>293</v>
      </c>
      <c r="AB300" s="3">
        <v>631.62</v>
      </c>
      <c r="AC300" s="3">
        <v>0</v>
      </c>
      <c r="AD300" s="4">
        <v>45818</v>
      </c>
      <c r="AE300" s="10" t="str">
        <f>HYPERLINK("https://ieeg-my.sharepoint.com/:b:/g/personal/transparencia_ieeg_org_mx/EdKef63zxL1Cl3GePLSUf6gBTXhQ2Za4HJOArl6uP7mtXg?e=p0wBB2")</f>
        <v>https://ieeg-my.sharepoint.com/:b:/g/personal/transparencia_ieeg_org_mx/EdKef63zxL1Cl3GePLSUf6gBTXhQ2Za4HJOArl6uP7mtXg?e=p0wBB2</v>
      </c>
      <c r="AF300" s="3">
        <v>293</v>
      </c>
      <c r="AG300" s="10" t="s">
        <v>127</v>
      </c>
      <c r="AH300" s="3" t="s">
        <v>128</v>
      </c>
      <c r="AI300" s="4">
        <v>45839</v>
      </c>
      <c r="AJ300" s="3" t="s">
        <v>783</v>
      </c>
    </row>
    <row r="301" spans="1:36" x14ac:dyDescent="0.25">
      <c r="A301" s="3">
        <v>2025</v>
      </c>
      <c r="B301" s="4">
        <v>45748</v>
      </c>
      <c r="C301" s="4">
        <v>45838</v>
      </c>
      <c r="D301" t="s">
        <v>91</v>
      </c>
      <c r="E301" s="3" t="s">
        <v>194</v>
      </c>
      <c r="F301" s="3" t="s">
        <v>747</v>
      </c>
      <c r="G301" s="3" t="s">
        <v>513</v>
      </c>
      <c r="H301" s="3" t="s">
        <v>323</v>
      </c>
      <c r="I301" s="3" t="s">
        <v>748</v>
      </c>
      <c r="J301" s="3" t="s">
        <v>749</v>
      </c>
      <c r="K301" s="3" t="s">
        <v>293</v>
      </c>
      <c r="L301" t="s">
        <v>101</v>
      </c>
      <c r="M301" t="s">
        <v>103</v>
      </c>
      <c r="N301" s="3" t="s">
        <v>750</v>
      </c>
      <c r="O301" t="s">
        <v>105</v>
      </c>
      <c r="P301" s="3">
        <v>4</v>
      </c>
      <c r="Q301" s="5">
        <v>3630</v>
      </c>
      <c r="R301" s="3" t="s">
        <v>124</v>
      </c>
      <c r="S301" s="3" t="s">
        <v>125</v>
      </c>
      <c r="T301" s="3" t="s">
        <v>125</v>
      </c>
      <c r="U301" s="3" t="s">
        <v>124</v>
      </c>
      <c r="V301" s="3" t="s">
        <v>125</v>
      </c>
      <c r="W301" s="3" t="s">
        <v>751</v>
      </c>
      <c r="X301" s="3" t="s">
        <v>750</v>
      </c>
      <c r="Y301" s="4">
        <v>45824</v>
      </c>
      <c r="Z301" s="4">
        <v>45828</v>
      </c>
      <c r="AA301" s="3">
        <v>294</v>
      </c>
      <c r="AB301" s="5">
        <v>3630</v>
      </c>
      <c r="AC301" s="3">
        <v>0</v>
      </c>
      <c r="AD301" s="4">
        <v>45833</v>
      </c>
      <c r="AE301" s="10" t="str">
        <f>HYPERLINK("https://ieeg-my.sharepoint.com/:b:/g/personal/transparencia_ieeg_org_mx/EVb9J-FgNbhJuKGL5i0PxQ4BHKGh7T7ahssL-huwZ_7X4g?e=gJoCBa")</f>
        <v>https://ieeg-my.sharepoint.com/:b:/g/personal/transparencia_ieeg_org_mx/EVb9J-FgNbhJuKGL5i0PxQ4BHKGh7T7ahssL-huwZ_7X4g?e=gJoCBa</v>
      </c>
      <c r="AF301" s="3">
        <v>294</v>
      </c>
      <c r="AG301" s="10" t="s">
        <v>127</v>
      </c>
      <c r="AH301" s="3" t="s">
        <v>128</v>
      </c>
      <c r="AI301" s="4">
        <v>45839</v>
      </c>
      <c r="AJ301" s="3" t="s">
        <v>783</v>
      </c>
    </row>
    <row r="302" spans="1:36" x14ac:dyDescent="0.25">
      <c r="A302" s="3">
        <v>2025</v>
      </c>
      <c r="B302" s="4">
        <v>45748</v>
      </c>
      <c r="C302" s="4">
        <v>45838</v>
      </c>
      <c r="D302" t="s">
        <v>91</v>
      </c>
      <c r="E302" s="3" t="s">
        <v>129</v>
      </c>
      <c r="F302" s="3" t="s">
        <v>351</v>
      </c>
      <c r="G302" s="3" t="s">
        <v>330</v>
      </c>
      <c r="H302" s="3" t="s">
        <v>752</v>
      </c>
      <c r="I302" s="3" t="s">
        <v>352</v>
      </c>
      <c r="J302" s="3" t="s">
        <v>353</v>
      </c>
      <c r="K302" s="3" t="s">
        <v>354</v>
      </c>
      <c r="L302" t="s">
        <v>102</v>
      </c>
      <c r="M302" t="s">
        <v>103</v>
      </c>
      <c r="N302" s="3" t="s">
        <v>753</v>
      </c>
      <c r="O302" t="s">
        <v>105</v>
      </c>
      <c r="P302" s="3">
        <v>1</v>
      </c>
      <c r="Q302" s="3">
        <v>492</v>
      </c>
      <c r="R302" s="3" t="s">
        <v>124</v>
      </c>
      <c r="S302" s="3" t="s">
        <v>125</v>
      </c>
      <c r="T302" s="3" t="s">
        <v>125</v>
      </c>
      <c r="U302" s="3" t="s">
        <v>124</v>
      </c>
      <c r="V302" s="3" t="s">
        <v>125</v>
      </c>
      <c r="W302" s="3" t="s">
        <v>754</v>
      </c>
      <c r="X302" s="3" t="s">
        <v>753</v>
      </c>
      <c r="Y302" s="4">
        <v>45833</v>
      </c>
      <c r="Z302" s="4">
        <v>45833</v>
      </c>
      <c r="AA302" s="3">
        <v>295</v>
      </c>
      <c r="AB302" s="3">
        <v>492</v>
      </c>
      <c r="AC302" s="3">
        <v>0</v>
      </c>
      <c r="AD302" s="4">
        <v>45828</v>
      </c>
      <c r="AE302" s="10" t="str">
        <f>HYPERLINK("https://ieeg-my.sharepoint.com/:b:/g/personal/transparencia_ieeg_org_mx/EalhyLtWR1VCtK4UubrpSNkBPjyZ5LtSlZBeanl_MJq0dw?e=tM1xCC")</f>
        <v>https://ieeg-my.sharepoint.com/:b:/g/personal/transparencia_ieeg_org_mx/EalhyLtWR1VCtK4UubrpSNkBPjyZ5LtSlZBeanl_MJq0dw?e=tM1xCC</v>
      </c>
      <c r="AF302" s="3">
        <v>295</v>
      </c>
      <c r="AG302" s="10" t="s">
        <v>127</v>
      </c>
      <c r="AH302" s="3" t="s">
        <v>128</v>
      </c>
      <c r="AI302" s="4">
        <v>45839</v>
      </c>
      <c r="AJ302" s="3" t="s">
        <v>783</v>
      </c>
    </row>
    <row r="303" spans="1:36" x14ac:dyDescent="0.25">
      <c r="A303" s="3">
        <v>2025</v>
      </c>
      <c r="B303" s="4">
        <v>45748</v>
      </c>
      <c r="C303" s="4">
        <v>45838</v>
      </c>
      <c r="D303" t="s">
        <v>91</v>
      </c>
      <c r="E303" s="3" t="s">
        <v>129</v>
      </c>
      <c r="F303" s="3" t="s">
        <v>351</v>
      </c>
      <c r="G303" s="3" t="s">
        <v>330</v>
      </c>
      <c r="H303" s="3" t="s">
        <v>752</v>
      </c>
      <c r="I303" s="3" t="s">
        <v>352</v>
      </c>
      <c r="J303" s="3" t="s">
        <v>353</v>
      </c>
      <c r="K303" s="3" t="s">
        <v>354</v>
      </c>
      <c r="L303" t="s">
        <v>102</v>
      </c>
      <c r="M303" t="s">
        <v>103</v>
      </c>
      <c r="N303" s="3" t="s">
        <v>753</v>
      </c>
      <c r="O303" t="s">
        <v>105</v>
      </c>
      <c r="P303" s="3">
        <v>1</v>
      </c>
      <c r="Q303" s="3">
        <v>227</v>
      </c>
      <c r="R303" s="3" t="s">
        <v>124</v>
      </c>
      <c r="S303" s="3" t="s">
        <v>125</v>
      </c>
      <c r="T303" s="3" t="s">
        <v>125</v>
      </c>
      <c r="U303" s="3" t="s">
        <v>124</v>
      </c>
      <c r="V303" s="3" t="s">
        <v>125</v>
      </c>
      <c r="W303" s="3" t="s">
        <v>754</v>
      </c>
      <c r="X303" s="3" t="s">
        <v>753</v>
      </c>
      <c r="Y303" s="4">
        <v>45833</v>
      </c>
      <c r="Z303" s="4">
        <v>45833</v>
      </c>
      <c r="AA303" s="3">
        <v>296</v>
      </c>
      <c r="AB303" s="3">
        <v>227</v>
      </c>
      <c r="AC303" s="3">
        <v>0</v>
      </c>
      <c r="AD303" s="4">
        <v>45834</v>
      </c>
      <c r="AE303" s="3"/>
      <c r="AF303" s="3">
        <v>296</v>
      </c>
      <c r="AG303" s="10" t="s">
        <v>127</v>
      </c>
      <c r="AH303" s="3" t="s">
        <v>128</v>
      </c>
      <c r="AI303" s="4">
        <v>45839</v>
      </c>
      <c r="AJ303" s="3" t="s">
        <v>783</v>
      </c>
    </row>
    <row r="304" spans="1:36" x14ac:dyDescent="0.25">
      <c r="A304" s="3">
        <v>2025</v>
      </c>
      <c r="B304" s="4">
        <v>45748</v>
      </c>
      <c r="C304" s="4">
        <v>45838</v>
      </c>
      <c r="D304" t="s">
        <v>91</v>
      </c>
      <c r="E304" s="3" t="s">
        <v>194</v>
      </c>
      <c r="F304" s="3" t="s">
        <v>195</v>
      </c>
      <c r="G304" s="3" t="s">
        <v>195</v>
      </c>
      <c r="H304" s="3" t="s">
        <v>141</v>
      </c>
      <c r="I304" s="3" t="s">
        <v>755</v>
      </c>
      <c r="J304" s="3" t="s">
        <v>266</v>
      </c>
      <c r="K304" s="3" t="s">
        <v>267</v>
      </c>
      <c r="L304" t="s">
        <v>101</v>
      </c>
      <c r="M304" t="s">
        <v>103</v>
      </c>
      <c r="N304" s="3" t="s">
        <v>756</v>
      </c>
      <c r="O304" t="s">
        <v>105</v>
      </c>
      <c r="P304" s="3">
        <v>0</v>
      </c>
      <c r="Q304" s="3">
        <v>165</v>
      </c>
      <c r="R304" s="3" t="s">
        <v>124</v>
      </c>
      <c r="S304" s="3" t="s">
        <v>125</v>
      </c>
      <c r="T304" s="3" t="s">
        <v>125</v>
      </c>
      <c r="U304" s="3" t="s">
        <v>124</v>
      </c>
      <c r="V304" s="3" t="s">
        <v>125</v>
      </c>
      <c r="W304" s="3" t="s">
        <v>171</v>
      </c>
      <c r="X304" s="3" t="s">
        <v>756</v>
      </c>
      <c r="Y304" s="4">
        <v>45833</v>
      </c>
      <c r="Z304" s="4">
        <v>45833</v>
      </c>
      <c r="AA304" s="3">
        <v>297</v>
      </c>
      <c r="AB304" s="3">
        <v>165</v>
      </c>
      <c r="AC304" s="3">
        <v>0</v>
      </c>
      <c r="AD304" s="4">
        <v>45834</v>
      </c>
      <c r="AE304" s="10" t="str">
        <f>HYPERLINK("https://ieeg-my.sharepoint.com/:b:/g/personal/transparencia_ieeg_org_mx/EUIzdRcT76NAjGNarfim2O4BFImMLj00WP6Q2yoJ2eWuMA?e=qfiOE1")</f>
        <v>https://ieeg-my.sharepoint.com/:b:/g/personal/transparencia_ieeg_org_mx/EUIzdRcT76NAjGNarfim2O4BFImMLj00WP6Q2yoJ2eWuMA?e=qfiOE1</v>
      </c>
      <c r="AF304" s="3">
        <v>297</v>
      </c>
      <c r="AG304" s="10" t="s">
        <v>127</v>
      </c>
      <c r="AH304" s="3" t="s">
        <v>128</v>
      </c>
      <c r="AI304" s="4">
        <v>45839</v>
      </c>
      <c r="AJ304" s="3" t="s">
        <v>783</v>
      </c>
    </row>
    <row r="305" spans="1:36" x14ac:dyDescent="0.25">
      <c r="A305" s="3">
        <v>2025</v>
      </c>
      <c r="B305" s="4">
        <v>45748</v>
      </c>
      <c r="C305" s="4">
        <v>45838</v>
      </c>
      <c r="D305" t="s">
        <v>91</v>
      </c>
      <c r="E305" s="3" t="s">
        <v>129</v>
      </c>
      <c r="F305" s="3" t="s">
        <v>165</v>
      </c>
      <c r="G305" s="3" t="s">
        <v>166</v>
      </c>
      <c r="H305" s="3" t="s">
        <v>167</v>
      </c>
      <c r="I305" s="3" t="s">
        <v>168</v>
      </c>
      <c r="J305" s="3" t="s">
        <v>169</v>
      </c>
      <c r="K305" s="3" t="s">
        <v>144</v>
      </c>
      <c r="L305" t="s">
        <v>101</v>
      </c>
      <c r="M305" t="s">
        <v>103</v>
      </c>
      <c r="N305" s="3" t="s">
        <v>757</v>
      </c>
      <c r="O305" t="s">
        <v>105</v>
      </c>
      <c r="P305" s="3">
        <v>0</v>
      </c>
      <c r="Q305" s="3">
        <v>430</v>
      </c>
      <c r="R305" s="3" t="s">
        <v>124</v>
      </c>
      <c r="S305" s="3" t="s">
        <v>125</v>
      </c>
      <c r="T305" s="3" t="s">
        <v>171</v>
      </c>
      <c r="U305" s="3" t="s">
        <v>124</v>
      </c>
      <c r="V305" s="3" t="s">
        <v>125</v>
      </c>
      <c r="W305" s="3" t="s">
        <v>125</v>
      </c>
      <c r="X305" s="3" t="s">
        <v>757</v>
      </c>
      <c r="Y305" s="4">
        <v>45804</v>
      </c>
      <c r="Z305" s="4">
        <v>45833</v>
      </c>
      <c r="AA305" s="3">
        <v>298</v>
      </c>
      <c r="AB305" s="3">
        <v>430</v>
      </c>
      <c r="AC305" s="3">
        <v>0</v>
      </c>
      <c r="AD305" s="4">
        <v>45834</v>
      </c>
      <c r="AE305" s="3"/>
      <c r="AF305" s="3">
        <v>298</v>
      </c>
      <c r="AG305" s="10" t="s">
        <v>127</v>
      </c>
      <c r="AH305" s="3" t="s">
        <v>128</v>
      </c>
      <c r="AI305" s="4">
        <v>45839</v>
      </c>
      <c r="AJ305" s="3" t="s">
        <v>783</v>
      </c>
    </row>
    <row r="306" spans="1:36" x14ac:dyDescent="0.25">
      <c r="A306" s="3">
        <v>2025</v>
      </c>
      <c r="B306" s="4">
        <v>45748</v>
      </c>
      <c r="C306" s="4">
        <v>45838</v>
      </c>
      <c r="D306" t="s">
        <v>91</v>
      </c>
      <c r="E306" s="3" t="s">
        <v>194</v>
      </c>
      <c r="F306" s="3" t="s">
        <v>195</v>
      </c>
      <c r="G306" s="3" t="s">
        <v>195</v>
      </c>
      <c r="H306" s="3" t="s">
        <v>128</v>
      </c>
      <c r="I306" s="3" t="s">
        <v>249</v>
      </c>
      <c r="J306" s="3" t="s">
        <v>250</v>
      </c>
      <c r="K306" s="3" t="s">
        <v>176</v>
      </c>
      <c r="L306" t="s">
        <v>101</v>
      </c>
      <c r="M306" t="s">
        <v>103</v>
      </c>
      <c r="N306" s="3" t="s">
        <v>758</v>
      </c>
      <c r="O306" t="s">
        <v>105</v>
      </c>
      <c r="P306" s="3">
        <v>0</v>
      </c>
      <c r="Q306" s="3">
        <v>78</v>
      </c>
      <c r="R306" s="3" t="s">
        <v>124</v>
      </c>
      <c r="S306" s="3" t="s">
        <v>125</v>
      </c>
      <c r="T306" s="3" t="s">
        <v>125</v>
      </c>
      <c r="U306" s="3" t="s">
        <v>124</v>
      </c>
      <c r="V306" s="3" t="s">
        <v>125</v>
      </c>
      <c r="W306" s="3" t="s">
        <v>350</v>
      </c>
      <c r="X306" s="3" t="s">
        <v>758</v>
      </c>
      <c r="Y306" s="4">
        <v>45826</v>
      </c>
      <c r="Z306" s="4">
        <v>45826</v>
      </c>
      <c r="AA306" s="3">
        <v>299</v>
      </c>
      <c r="AB306" s="3">
        <v>78</v>
      </c>
      <c r="AC306" s="3">
        <v>0</v>
      </c>
      <c r="AD306" s="4">
        <v>45827</v>
      </c>
      <c r="AE306" s="3"/>
      <c r="AF306" s="3">
        <v>299</v>
      </c>
      <c r="AG306" s="10" t="s">
        <v>127</v>
      </c>
      <c r="AH306" s="3" t="s">
        <v>128</v>
      </c>
      <c r="AI306" s="4">
        <v>45839</v>
      </c>
      <c r="AJ306" s="3" t="s">
        <v>783</v>
      </c>
    </row>
    <row r="307" spans="1:36" x14ac:dyDescent="0.25">
      <c r="A307" s="3">
        <v>2025</v>
      </c>
      <c r="B307" s="4">
        <v>45748</v>
      </c>
      <c r="C307" s="4">
        <v>45838</v>
      </c>
      <c r="D307" t="s">
        <v>91</v>
      </c>
      <c r="E307" s="3" t="s">
        <v>194</v>
      </c>
      <c r="F307" s="3" t="s">
        <v>317</v>
      </c>
      <c r="G307" s="3" t="s">
        <v>317</v>
      </c>
      <c r="H307" s="3" t="s">
        <v>213</v>
      </c>
      <c r="I307" s="3" t="s">
        <v>318</v>
      </c>
      <c r="J307" s="3" t="s">
        <v>319</v>
      </c>
      <c r="K307" s="3" t="s">
        <v>320</v>
      </c>
      <c r="L307" t="s">
        <v>101</v>
      </c>
      <c r="M307" t="s">
        <v>103</v>
      </c>
      <c r="N307" s="3" t="s">
        <v>217</v>
      </c>
      <c r="O307" t="s">
        <v>105</v>
      </c>
      <c r="P307" s="3">
        <v>0</v>
      </c>
      <c r="Q307" s="3">
        <v>582</v>
      </c>
      <c r="R307" s="3" t="s">
        <v>124</v>
      </c>
      <c r="S307" s="3" t="s">
        <v>125</v>
      </c>
      <c r="T307" s="3" t="s">
        <v>125</v>
      </c>
      <c r="U307" s="3" t="s">
        <v>124</v>
      </c>
      <c r="V307" s="3" t="s">
        <v>125</v>
      </c>
      <c r="W307" s="3" t="s">
        <v>759</v>
      </c>
      <c r="X307" s="3" t="s">
        <v>217</v>
      </c>
      <c r="Y307" s="4">
        <v>45796</v>
      </c>
      <c r="Z307" s="4">
        <v>45799</v>
      </c>
      <c r="AA307" s="3">
        <v>300</v>
      </c>
      <c r="AB307" s="3">
        <v>582</v>
      </c>
      <c r="AC307" s="3">
        <v>0</v>
      </c>
      <c r="AD307" s="4">
        <v>45811</v>
      </c>
      <c r="AE307" s="3"/>
      <c r="AF307" s="3">
        <v>300</v>
      </c>
      <c r="AG307" s="10" t="s">
        <v>127</v>
      </c>
      <c r="AH307" s="3" t="s">
        <v>128</v>
      </c>
      <c r="AI307" s="4">
        <v>45839</v>
      </c>
      <c r="AJ307" s="3" t="s">
        <v>783</v>
      </c>
    </row>
    <row r="308" spans="1:36" x14ac:dyDescent="0.25">
      <c r="A308" s="3">
        <v>2025</v>
      </c>
      <c r="B308" s="4">
        <v>45748</v>
      </c>
      <c r="C308" s="4">
        <v>45838</v>
      </c>
      <c r="D308" t="s">
        <v>91</v>
      </c>
      <c r="E308" s="3" t="s">
        <v>194</v>
      </c>
      <c r="F308" s="3" t="s">
        <v>212</v>
      </c>
      <c r="G308" s="3" t="s">
        <v>212</v>
      </c>
      <c r="H308" s="3" t="s">
        <v>213</v>
      </c>
      <c r="I308" s="3" t="s">
        <v>382</v>
      </c>
      <c r="J308" s="3" t="s">
        <v>383</v>
      </c>
      <c r="K308" s="3" t="s">
        <v>267</v>
      </c>
      <c r="L308" t="s">
        <v>102</v>
      </c>
      <c r="M308" t="s">
        <v>103</v>
      </c>
      <c r="N308" s="3" t="s">
        <v>217</v>
      </c>
      <c r="O308" t="s">
        <v>105</v>
      </c>
      <c r="P308" s="3">
        <v>0</v>
      </c>
      <c r="Q308" s="3">
        <v>25</v>
      </c>
      <c r="R308" s="3" t="s">
        <v>124</v>
      </c>
      <c r="S308" s="3" t="s">
        <v>125</v>
      </c>
      <c r="T308" s="3" t="s">
        <v>125</v>
      </c>
      <c r="U308" s="3" t="s">
        <v>124</v>
      </c>
      <c r="V308" s="3" t="s">
        <v>125</v>
      </c>
      <c r="W308" s="3" t="s">
        <v>434</v>
      </c>
      <c r="X308" s="3" t="s">
        <v>217</v>
      </c>
      <c r="Y308" s="4">
        <v>45820</v>
      </c>
      <c r="Z308" s="4">
        <v>45821</v>
      </c>
      <c r="AA308" s="3">
        <v>301</v>
      </c>
      <c r="AB308" s="3">
        <v>25</v>
      </c>
      <c r="AC308" s="3">
        <v>0</v>
      </c>
      <c r="AD308" s="4">
        <v>45827</v>
      </c>
      <c r="AE308" s="3"/>
      <c r="AF308" s="3">
        <v>301</v>
      </c>
      <c r="AG308" s="10" t="s">
        <v>127</v>
      </c>
      <c r="AH308" s="3" t="s">
        <v>128</v>
      </c>
      <c r="AI308" s="4">
        <v>45839</v>
      </c>
      <c r="AJ308" s="3" t="s">
        <v>783</v>
      </c>
    </row>
    <row r="309" spans="1:36" x14ac:dyDescent="0.25">
      <c r="A309" s="3">
        <v>2025</v>
      </c>
      <c r="B309" s="4">
        <v>45748</v>
      </c>
      <c r="C309" s="4">
        <v>45838</v>
      </c>
      <c r="D309" t="s">
        <v>91</v>
      </c>
      <c r="E309" s="3" t="s">
        <v>194</v>
      </c>
      <c r="F309" s="3" t="s">
        <v>195</v>
      </c>
      <c r="G309" s="3" t="s">
        <v>195</v>
      </c>
      <c r="H309" s="3" t="s">
        <v>128</v>
      </c>
      <c r="I309" s="3" t="s">
        <v>196</v>
      </c>
      <c r="J309" s="3" t="s">
        <v>760</v>
      </c>
      <c r="K309" s="3" t="s">
        <v>159</v>
      </c>
      <c r="L309" t="s">
        <v>101</v>
      </c>
      <c r="M309" t="s">
        <v>103</v>
      </c>
      <c r="N309" s="3" t="s">
        <v>761</v>
      </c>
      <c r="O309" t="s">
        <v>105</v>
      </c>
      <c r="P309" s="3">
        <v>0</v>
      </c>
      <c r="Q309" s="3">
        <v>165</v>
      </c>
      <c r="R309" s="3" t="s">
        <v>124</v>
      </c>
      <c r="S309" s="3" t="s">
        <v>125</v>
      </c>
      <c r="T309" s="3" t="s">
        <v>125</v>
      </c>
      <c r="U309" s="3" t="s">
        <v>124</v>
      </c>
      <c r="V309" s="3" t="s">
        <v>125</v>
      </c>
      <c r="W309" s="3" t="s">
        <v>218</v>
      </c>
      <c r="X309" s="3" t="s">
        <v>761</v>
      </c>
      <c r="Y309" s="4">
        <v>45826</v>
      </c>
      <c r="Z309" s="4">
        <v>45826</v>
      </c>
      <c r="AA309" s="3">
        <v>302</v>
      </c>
      <c r="AB309" s="3">
        <v>165</v>
      </c>
      <c r="AC309" s="3">
        <v>0</v>
      </c>
      <c r="AD309" s="4">
        <v>45827</v>
      </c>
      <c r="AE309" s="10" t="str">
        <f>HYPERLINK("https://ieeg-my.sharepoint.com/:b:/g/personal/transparencia_ieeg_org_mx/EZE7wfnmqYBDp_C3x0DaO54BKU7HxxKzrtzElk1l_RoUqw?e=Kg7cHS")</f>
        <v>https://ieeg-my.sharepoint.com/:b:/g/personal/transparencia_ieeg_org_mx/EZE7wfnmqYBDp_C3x0DaO54BKU7HxxKzrtzElk1l_RoUqw?e=Kg7cHS</v>
      </c>
      <c r="AF309" s="3">
        <v>302</v>
      </c>
      <c r="AG309" s="10" t="s">
        <v>127</v>
      </c>
      <c r="AH309" s="3" t="s">
        <v>128</v>
      </c>
      <c r="AI309" s="4">
        <v>45839</v>
      </c>
      <c r="AJ309" s="3" t="s">
        <v>783</v>
      </c>
    </row>
    <row r="310" spans="1:36" x14ac:dyDescent="0.25">
      <c r="A310" s="3">
        <v>2025</v>
      </c>
      <c r="B310" s="4">
        <v>45748</v>
      </c>
      <c r="C310" s="4">
        <v>45838</v>
      </c>
      <c r="D310" t="s">
        <v>91</v>
      </c>
      <c r="E310" s="3" t="s">
        <v>194</v>
      </c>
      <c r="F310" s="3" t="s">
        <v>236</v>
      </c>
      <c r="G310" s="3" t="s">
        <v>237</v>
      </c>
      <c r="H310" s="3" t="s">
        <v>128</v>
      </c>
      <c r="I310" s="3" t="s">
        <v>762</v>
      </c>
      <c r="J310" s="3" t="s">
        <v>144</v>
      </c>
      <c r="K310" s="3" t="s">
        <v>451</v>
      </c>
      <c r="L310" t="s">
        <v>101</v>
      </c>
      <c r="M310" t="s">
        <v>103</v>
      </c>
      <c r="N310" s="3" t="s">
        <v>763</v>
      </c>
      <c r="O310" t="s">
        <v>105</v>
      </c>
      <c r="P310" s="3">
        <v>1</v>
      </c>
      <c r="Q310" s="3">
        <v>330</v>
      </c>
      <c r="R310" s="3" t="s">
        <v>124</v>
      </c>
      <c r="S310" s="3" t="s">
        <v>125</v>
      </c>
      <c r="T310" s="3" t="s">
        <v>125</v>
      </c>
      <c r="U310" s="3" t="s">
        <v>124</v>
      </c>
      <c r="V310" s="3" t="s">
        <v>125</v>
      </c>
      <c r="W310" s="3" t="s">
        <v>218</v>
      </c>
      <c r="X310" s="3" t="s">
        <v>763</v>
      </c>
      <c r="Y310" s="4">
        <v>45819</v>
      </c>
      <c r="Z310" s="4">
        <v>45819</v>
      </c>
      <c r="AA310" s="3">
        <v>303</v>
      </c>
      <c r="AB310" s="3">
        <v>330</v>
      </c>
      <c r="AC310" s="3">
        <v>0</v>
      </c>
      <c r="AD310" s="4">
        <v>45828</v>
      </c>
      <c r="AE310" s="10" t="str">
        <f>HYPERLINK("https://ieeg-my.sharepoint.com/:b:/g/personal/transparencia_ieeg_org_mx/ERga3jeuhCtKndweiXZiSs4B5RW74Lv5xIIWgyupRDaHow?e=DMNVFM")</f>
        <v>https://ieeg-my.sharepoint.com/:b:/g/personal/transparencia_ieeg_org_mx/ERga3jeuhCtKndweiXZiSs4B5RW74Lv5xIIWgyupRDaHow?e=DMNVFM</v>
      </c>
      <c r="AF310" s="3">
        <v>303</v>
      </c>
      <c r="AG310" s="10" t="s">
        <v>127</v>
      </c>
      <c r="AH310" s="3" t="s">
        <v>128</v>
      </c>
      <c r="AI310" s="4">
        <v>45839</v>
      </c>
      <c r="AJ310" s="3" t="s">
        <v>783</v>
      </c>
    </row>
    <row r="311" spans="1:36" x14ac:dyDescent="0.25">
      <c r="A311" s="3">
        <v>2025</v>
      </c>
      <c r="B311" s="4">
        <v>45748</v>
      </c>
      <c r="C311" s="4">
        <v>45838</v>
      </c>
      <c r="D311" t="s">
        <v>91</v>
      </c>
      <c r="E311" s="3" t="s">
        <v>194</v>
      </c>
      <c r="F311" s="3" t="s">
        <v>195</v>
      </c>
      <c r="G311" s="3" t="s">
        <v>195</v>
      </c>
      <c r="H311" s="3" t="s">
        <v>128</v>
      </c>
      <c r="I311" s="3" t="s">
        <v>219</v>
      </c>
      <c r="J311" s="3" t="s">
        <v>220</v>
      </c>
      <c r="K311" s="3" t="s">
        <v>144</v>
      </c>
      <c r="L311" t="s">
        <v>101</v>
      </c>
      <c r="M311" t="s">
        <v>103</v>
      </c>
      <c r="N311" s="3" t="s">
        <v>764</v>
      </c>
      <c r="O311" t="s">
        <v>105</v>
      </c>
      <c r="P311" s="3">
        <v>0</v>
      </c>
      <c r="Q311" s="3">
        <v>240</v>
      </c>
      <c r="R311" s="3" t="s">
        <v>124</v>
      </c>
      <c r="S311" s="3" t="s">
        <v>125</v>
      </c>
      <c r="T311" s="3" t="s">
        <v>125</v>
      </c>
      <c r="U311" s="3" t="s">
        <v>124</v>
      </c>
      <c r="V311" s="3" t="s">
        <v>125</v>
      </c>
      <c r="W311" s="3" t="s">
        <v>647</v>
      </c>
      <c r="X311" s="3" t="s">
        <v>764</v>
      </c>
      <c r="Y311" s="4">
        <v>45824</v>
      </c>
      <c r="Z311" s="4">
        <v>45824</v>
      </c>
      <c r="AA311" s="3">
        <v>304</v>
      </c>
      <c r="AB311" s="3">
        <v>240</v>
      </c>
      <c r="AC311" s="3">
        <v>0</v>
      </c>
      <c r="AD311" s="4">
        <v>45825</v>
      </c>
      <c r="AE311" s="10" t="str">
        <f>HYPERLINK("https://ieeg-my.sharepoint.com/:b:/g/personal/transparencia_ieeg_org_mx/EWtrjKXHxE9BoKkQFPZW75EBw-FREOW2LYrRFDbxIt6iGw?e=opWMRN")</f>
        <v>https://ieeg-my.sharepoint.com/:b:/g/personal/transparencia_ieeg_org_mx/EWtrjKXHxE9BoKkQFPZW75EBw-FREOW2LYrRFDbxIt6iGw?e=opWMRN</v>
      </c>
      <c r="AF311" s="3">
        <v>304</v>
      </c>
      <c r="AG311" s="10" t="s">
        <v>127</v>
      </c>
      <c r="AH311" s="3" t="s">
        <v>128</v>
      </c>
      <c r="AI311" s="4">
        <v>45839</v>
      </c>
      <c r="AJ311" s="3" t="s">
        <v>783</v>
      </c>
    </row>
    <row r="312" spans="1:36" x14ac:dyDescent="0.25">
      <c r="A312" s="3">
        <v>2025</v>
      </c>
      <c r="B312" s="4">
        <v>45748</v>
      </c>
      <c r="C312" s="4">
        <v>45838</v>
      </c>
      <c r="D312" t="s">
        <v>91</v>
      </c>
      <c r="E312" s="3" t="s">
        <v>194</v>
      </c>
      <c r="F312" s="3" t="s">
        <v>195</v>
      </c>
      <c r="G312" s="3" t="s">
        <v>195</v>
      </c>
      <c r="H312" s="3" t="s">
        <v>128</v>
      </c>
      <c r="I312" s="3" t="s">
        <v>196</v>
      </c>
      <c r="J312" s="3" t="s">
        <v>197</v>
      </c>
      <c r="K312" s="3" t="s">
        <v>159</v>
      </c>
      <c r="L312" t="s">
        <v>101</v>
      </c>
      <c r="M312" t="s">
        <v>103</v>
      </c>
      <c r="N312" s="3" t="s">
        <v>765</v>
      </c>
      <c r="O312" t="s">
        <v>105</v>
      </c>
      <c r="P312" s="3">
        <v>0</v>
      </c>
      <c r="Q312" s="3">
        <v>165</v>
      </c>
      <c r="R312" s="3" t="s">
        <v>124</v>
      </c>
      <c r="S312" s="3" t="s">
        <v>125</v>
      </c>
      <c r="T312" s="3" t="s">
        <v>125</v>
      </c>
      <c r="U312" s="3" t="s">
        <v>124</v>
      </c>
      <c r="V312" s="3" t="s">
        <v>125</v>
      </c>
      <c r="W312" s="3" t="s">
        <v>146</v>
      </c>
      <c r="X312" s="3" t="s">
        <v>765</v>
      </c>
      <c r="Y312" s="4">
        <v>45820</v>
      </c>
      <c r="Z312" s="4">
        <v>45820</v>
      </c>
      <c r="AA312" s="3">
        <v>305</v>
      </c>
      <c r="AB312" s="3">
        <v>165</v>
      </c>
      <c r="AC312" s="3">
        <v>0</v>
      </c>
      <c r="AD312" s="4">
        <v>45824</v>
      </c>
      <c r="AE312" s="10" t="str">
        <f>HYPERLINK("https://ieeg-my.sharepoint.com/:b:/g/personal/transparencia_ieeg_org_mx/EeoVYMdMBctNjQp5gxRFHjgBFrtDpuM5__CUEfwuHAcZ4w?e=bUphli")</f>
        <v>https://ieeg-my.sharepoint.com/:b:/g/personal/transparencia_ieeg_org_mx/EeoVYMdMBctNjQp5gxRFHjgBFrtDpuM5__CUEfwuHAcZ4w?e=bUphli</v>
      </c>
      <c r="AF312" s="3">
        <v>305</v>
      </c>
      <c r="AG312" s="10" t="s">
        <v>127</v>
      </c>
      <c r="AH312" s="3" t="s">
        <v>128</v>
      </c>
      <c r="AI312" s="4">
        <v>45839</v>
      </c>
      <c r="AJ312" s="3" t="s">
        <v>783</v>
      </c>
    </row>
    <row r="313" spans="1:36" x14ac:dyDescent="0.25">
      <c r="A313" s="3">
        <v>2025</v>
      </c>
      <c r="B313" s="4">
        <v>45748</v>
      </c>
      <c r="C313" s="4">
        <v>45838</v>
      </c>
      <c r="D313" t="s">
        <v>91</v>
      </c>
      <c r="E313" s="3" t="s">
        <v>194</v>
      </c>
      <c r="F313" s="3" t="s">
        <v>195</v>
      </c>
      <c r="G313" s="3" t="s">
        <v>195</v>
      </c>
      <c r="H313" s="3" t="s">
        <v>128</v>
      </c>
      <c r="I313" s="3" t="s">
        <v>223</v>
      </c>
      <c r="J313" s="3" t="s">
        <v>766</v>
      </c>
      <c r="K313" s="3" t="s">
        <v>159</v>
      </c>
      <c r="L313" t="s">
        <v>101</v>
      </c>
      <c r="M313" t="s">
        <v>103</v>
      </c>
      <c r="N313" s="3" t="s">
        <v>767</v>
      </c>
      <c r="O313" t="s">
        <v>105</v>
      </c>
      <c r="P313" s="3">
        <v>0</v>
      </c>
      <c r="Q313" s="3">
        <v>165</v>
      </c>
      <c r="R313" s="3" t="s">
        <v>124</v>
      </c>
      <c r="S313" s="3" t="s">
        <v>125</v>
      </c>
      <c r="T313" s="3" t="s">
        <v>125</v>
      </c>
      <c r="U313" s="3" t="s">
        <v>124</v>
      </c>
      <c r="V313" s="3" t="s">
        <v>125</v>
      </c>
      <c r="W313" s="3" t="s">
        <v>146</v>
      </c>
      <c r="X313" s="3" t="s">
        <v>767</v>
      </c>
      <c r="Y313" s="4">
        <v>45825</v>
      </c>
      <c r="Z313" s="4">
        <v>45825</v>
      </c>
      <c r="AA313" s="3">
        <v>306</v>
      </c>
      <c r="AB313" s="3">
        <v>165</v>
      </c>
      <c r="AC313" s="3">
        <v>0</v>
      </c>
      <c r="AD313" s="4">
        <v>45828</v>
      </c>
      <c r="AE313" s="10" t="str">
        <f>HYPERLINK("https://ieeg-my.sharepoint.com/:b:/g/personal/transparencia_ieeg_org_mx/EXr-W8-DysZEg32Fb7oH3lgBoO9A41SliMk3Yu7BA7FseQ?e=s05BLD")</f>
        <v>https://ieeg-my.sharepoint.com/:b:/g/personal/transparencia_ieeg_org_mx/EXr-W8-DysZEg32Fb7oH3lgBoO9A41SliMk3Yu7BA7FseQ?e=s05BLD</v>
      </c>
      <c r="AF313" s="3">
        <v>306</v>
      </c>
      <c r="AG313" s="10" t="s">
        <v>127</v>
      </c>
      <c r="AH313" s="3" t="s">
        <v>128</v>
      </c>
      <c r="AI313" s="4">
        <v>45839</v>
      </c>
      <c r="AJ313" s="3" t="s">
        <v>783</v>
      </c>
    </row>
    <row r="314" spans="1:36" x14ac:dyDescent="0.25">
      <c r="A314" s="3">
        <v>2025</v>
      </c>
      <c r="B314" s="4">
        <v>45748</v>
      </c>
      <c r="C314" s="4">
        <v>45838</v>
      </c>
      <c r="D314" t="s">
        <v>91</v>
      </c>
      <c r="E314" s="3" t="s">
        <v>194</v>
      </c>
      <c r="F314" s="3" t="s">
        <v>236</v>
      </c>
      <c r="G314" s="3" t="s">
        <v>768</v>
      </c>
      <c r="H314" s="3" t="s">
        <v>128</v>
      </c>
      <c r="I314" s="3" t="s">
        <v>769</v>
      </c>
      <c r="J314" s="3" t="s">
        <v>239</v>
      </c>
      <c r="K314" s="3" t="s">
        <v>240</v>
      </c>
      <c r="L314" t="s">
        <v>101</v>
      </c>
      <c r="M314" t="s">
        <v>103</v>
      </c>
      <c r="N314" s="3" t="s">
        <v>770</v>
      </c>
      <c r="O314" t="s">
        <v>105</v>
      </c>
      <c r="P314" s="3">
        <v>0</v>
      </c>
      <c r="Q314" s="3">
        <v>165</v>
      </c>
      <c r="R314" s="3" t="s">
        <v>124</v>
      </c>
      <c r="S314" s="3" t="s">
        <v>125</v>
      </c>
      <c r="T314" s="3" t="s">
        <v>125</v>
      </c>
      <c r="U314" s="3" t="s">
        <v>124</v>
      </c>
      <c r="V314" s="3" t="s">
        <v>125</v>
      </c>
      <c r="W314" s="3" t="s">
        <v>171</v>
      </c>
      <c r="X314" s="3" t="s">
        <v>770</v>
      </c>
      <c r="Y314" s="4">
        <v>45813</v>
      </c>
      <c r="Z314" s="4">
        <v>45813</v>
      </c>
      <c r="AA314" s="3">
        <v>307</v>
      </c>
      <c r="AB314" s="3">
        <v>165</v>
      </c>
      <c r="AC314" s="3">
        <v>0</v>
      </c>
      <c r="AD314" s="4">
        <v>45828</v>
      </c>
      <c r="AE314" s="10" t="str">
        <f>HYPERLINK("https://ieeg-my.sharepoint.com/:b:/g/personal/transparencia_ieeg_org_mx/EZyfCzKoAJ5Is3ndGZ35ggMBdhdez1OoGC9XroBhUbVS0w?e=bT294z")</f>
        <v>https://ieeg-my.sharepoint.com/:b:/g/personal/transparencia_ieeg_org_mx/EZyfCzKoAJ5Is3ndGZ35ggMBdhdez1OoGC9XroBhUbVS0w?e=bT294z</v>
      </c>
      <c r="AF314" s="3">
        <v>307</v>
      </c>
      <c r="AG314" s="10" t="s">
        <v>127</v>
      </c>
      <c r="AH314" s="3" t="s">
        <v>128</v>
      </c>
      <c r="AI314" s="4">
        <v>45839</v>
      </c>
      <c r="AJ314" s="3" t="s">
        <v>783</v>
      </c>
    </row>
    <row r="315" spans="1:36" x14ac:dyDescent="0.25">
      <c r="A315" s="3">
        <v>2025</v>
      </c>
      <c r="B315" s="4">
        <v>45748</v>
      </c>
      <c r="C315" s="4">
        <v>45838</v>
      </c>
      <c r="D315" t="s">
        <v>91</v>
      </c>
      <c r="E315" s="3" t="s">
        <v>194</v>
      </c>
      <c r="F315" s="3" t="s">
        <v>195</v>
      </c>
      <c r="G315" s="3" t="s">
        <v>195</v>
      </c>
      <c r="H315" s="3" t="s">
        <v>128</v>
      </c>
      <c r="I315" s="3" t="s">
        <v>223</v>
      </c>
      <c r="J315" s="3" t="s">
        <v>766</v>
      </c>
      <c r="K315" s="3" t="s">
        <v>159</v>
      </c>
      <c r="L315" t="s">
        <v>101</v>
      </c>
      <c r="M315" t="s">
        <v>103</v>
      </c>
      <c r="N315" s="3" t="s">
        <v>771</v>
      </c>
      <c r="O315" t="s">
        <v>105</v>
      </c>
      <c r="P315" s="3">
        <v>0</v>
      </c>
      <c r="Q315" s="3">
        <v>330</v>
      </c>
      <c r="R315" s="3" t="s">
        <v>124</v>
      </c>
      <c r="S315" s="3" t="s">
        <v>125</v>
      </c>
      <c r="T315" s="3" t="s">
        <v>125</v>
      </c>
      <c r="U315" s="3" t="s">
        <v>124</v>
      </c>
      <c r="V315" s="3" t="s">
        <v>125</v>
      </c>
      <c r="W315" s="3" t="s">
        <v>772</v>
      </c>
      <c r="X315" s="3" t="s">
        <v>771</v>
      </c>
      <c r="Y315" s="4">
        <v>45820</v>
      </c>
      <c r="Z315" s="4">
        <v>45821</v>
      </c>
      <c r="AA315" s="3">
        <v>308</v>
      </c>
      <c r="AB315" s="3">
        <v>330</v>
      </c>
      <c r="AC315" s="3">
        <v>0</v>
      </c>
      <c r="AD315" s="4">
        <v>45824</v>
      </c>
      <c r="AE315" s="10" t="str">
        <f>HYPERLINK("https://ieeg-my.sharepoint.com/:b:/g/personal/transparencia_ieeg_org_mx/Ec3yiM7PGQFNszu3-t6T5ToB3Soeo0BuqsqSe2T0kBHc2g?e=cKocjU")</f>
        <v>https://ieeg-my.sharepoint.com/:b:/g/personal/transparencia_ieeg_org_mx/Ec3yiM7PGQFNszu3-t6T5ToB3Soeo0BuqsqSe2T0kBHc2g?e=cKocjU</v>
      </c>
      <c r="AF315" s="3">
        <v>308</v>
      </c>
      <c r="AG315" s="10" t="s">
        <v>127</v>
      </c>
      <c r="AH315" s="3" t="s">
        <v>128</v>
      </c>
      <c r="AI315" s="4">
        <v>45839</v>
      </c>
      <c r="AJ315" s="3" t="s">
        <v>783</v>
      </c>
    </row>
    <row r="316" spans="1:36" x14ac:dyDescent="0.25">
      <c r="A316" s="3">
        <v>2025</v>
      </c>
      <c r="B316" s="4">
        <v>45748</v>
      </c>
      <c r="C316" s="4">
        <v>45838</v>
      </c>
      <c r="D316" t="s">
        <v>91</v>
      </c>
      <c r="E316" s="3" t="s">
        <v>194</v>
      </c>
      <c r="F316" s="3" t="s">
        <v>195</v>
      </c>
      <c r="G316" s="3" t="s">
        <v>195</v>
      </c>
      <c r="H316" s="3" t="s">
        <v>128</v>
      </c>
      <c r="I316" s="3" t="s">
        <v>219</v>
      </c>
      <c r="J316" s="3" t="s">
        <v>220</v>
      </c>
      <c r="K316" s="3" t="s">
        <v>144</v>
      </c>
      <c r="L316" t="s">
        <v>101</v>
      </c>
      <c r="M316" t="s">
        <v>103</v>
      </c>
      <c r="N316" s="3" t="s">
        <v>773</v>
      </c>
      <c r="O316" t="s">
        <v>105</v>
      </c>
      <c r="P316" s="3">
        <v>0</v>
      </c>
      <c r="Q316" s="3">
        <v>165</v>
      </c>
      <c r="R316" s="3" t="s">
        <v>124</v>
      </c>
      <c r="S316" s="3" t="s">
        <v>125</v>
      </c>
      <c r="T316" s="3" t="s">
        <v>125</v>
      </c>
      <c r="U316" s="3" t="s">
        <v>124</v>
      </c>
      <c r="V316" s="3" t="s">
        <v>125</v>
      </c>
      <c r="W316" s="3" t="s">
        <v>248</v>
      </c>
      <c r="X316" s="3" t="s">
        <v>773</v>
      </c>
      <c r="Y316" s="4">
        <v>45818</v>
      </c>
      <c r="Z316" s="4">
        <v>45818</v>
      </c>
      <c r="AA316" s="3">
        <v>309</v>
      </c>
      <c r="AB316" s="3">
        <v>165</v>
      </c>
      <c r="AC316" s="3">
        <v>0</v>
      </c>
      <c r="AD316" s="4">
        <v>45824</v>
      </c>
      <c r="AE316" s="10" t="str">
        <f>HYPERLINK("https://ieeg-my.sharepoint.com/:b:/g/personal/transparencia_ieeg_org_mx/EYRfq-QiiJ9EnAtIvW5_nsMB_sUeOtMqjQQXJJXmwLncxQ?e=S4nsY3")</f>
        <v>https://ieeg-my.sharepoint.com/:b:/g/personal/transparencia_ieeg_org_mx/EYRfq-QiiJ9EnAtIvW5_nsMB_sUeOtMqjQQXJJXmwLncxQ?e=S4nsY3</v>
      </c>
      <c r="AF316" s="3">
        <v>309</v>
      </c>
      <c r="AG316" s="10" t="s">
        <v>127</v>
      </c>
      <c r="AH316" s="3" t="s">
        <v>128</v>
      </c>
      <c r="AI316" s="4">
        <v>45839</v>
      </c>
      <c r="AJ316" s="3" t="s">
        <v>783</v>
      </c>
    </row>
    <row r="317" spans="1:36" x14ac:dyDescent="0.25">
      <c r="A317" s="3">
        <v>2025</v>
      </c>
      <c r="B317" s="4">
        <v>45748</v>
      </c>
      <c r="C317" s="4">
        <v>45838</v>
      </c>
      <c r="D317" t="s">
        <v>91</v>
      </c>
      <c r="E317" s="3" t="s">
        <v>194</v>
      </c>
      <c r="F317" s="3" t="s">
        <v>195</v>
      </c>
      <c r="G317" s="3" t="s">
        <v>195</v>
      </c>
      <c r="H317" s="3" t="s">
        <v>128</v>
      </c>
      <c r="I317" s="3" t="s">
        <v>249</v>
      </c>
      <c r="J317" s="3" t="s">
        <v>390</v>
      </c>
      <c r="K317" s="3" t="s">
        <v>176</v>
      </c>
      <c r="L317" t="s">
        <v>101</v>
      </c>
      <c r="M317" t="s">
        <v>103</v>
      </c>
      <c r="N317" s="3" t="s">
        <v>774</v>
      </c>
      <c r="O317" t="s">
        <v>105</v>
      </c>
      <c r="P317" s="3">
        <v>0</v>
      </c>
      <c r="Q317" s="3">
        <v>165</v>
      </c>
      <c r="R317" s="3" t="s">
        <v>124</v>
      </c>
      <c r="S317" s="3" t="s">
        <v>125</v>
      </c>
      <c r="T317" s="3" t="s">
        <v>125</v>
      </c>
      <c r="U317" s="3" t="s">
        <v>124</v>
      </c>
      <c r="V317" s="3" t="s">
        <v>125</v>
      </c>
      <c r="W317" s="3" t="s">
        <v>350</v>
      </c>
      <c r="X317" s="3" t="s">
        <v>774</v>
      </c>
      <c r="Y317" s="4">
        <v>45826</v>
      </c>
      <c r="Z317" s="4">
        <v>45826</v>
      </c>
      <c r="AA317" s="3">
        <v>310</v>
      </c>
      <c r="AB317" s="3">
        <v>165</v>
      </c>
      <c r="AC317" s="3">
        <v>0</v>
      </c>
      <c r="AD317" s="4">
        <v>45827</v>
      </c>
      <c r="AE317" s="10" t="str">
        <f>HYPERLINK("https://ieeg-my.sharepoint.com/:b:/g/personal/transparencia_ieeg_org_mx/EW73N75X909OiLn_1uamQr0BgK4C8LkyeOWDAFZLceYuCg?e=WONcky")</f>
        <v>https://ieeg-my.sharepoint.com/:b:/g/personal/transparencia_ieeg_org_mx/EW73N75X909OiLn_1uamQr0BgK4C8LkyeOWDAFZLceYuCg?e=WONcky</v>
      </c>
      <c r="AF317" s="3">
        <v>310</v>
      </c>
      <c r="AG317" s="10" t="s">
        <v>127</v>
      </c>
      <c r="AH317" s="3" t="s">
        <v>128</v>
      </c>
      <c r="AI317" s="4">
        <v>45839</v>
      </c>
      <c r="AJ317" s="3" t="s">
        <v>783</v>
      </c>
    </row>
    <row r="318" spans="1:36" x14ac:dyDescent="0.25">
      <c r="A318" s="3">
        <v>2025</v>
      </c>
      <c r="B318" s="4">
        <v>45748</v>
      </c>
      <c r="C318" s="4">
        <v>45838</v>
      </c>
      <c r="D318" t="s">
        <v>91</v>
      </c>
      <c r="E318" s="3" t="s">
        <v>194</v>
      </c>
      <c r="F318" s="3" t="s">
        <v>195</v>
      </c>
      <c r="G318" s="3" t="s">
        <v>195</v>
      </c>
      <c r="H318" s="3" t="s">
        <v>128</v>
      </c>
      <c r="I318" s="3" t="s">
        <v>231</v>
      </c>
      <c r="J318" s="3" t="s">
        <v>232</v>
      </c>
      <c r="K318" s="3" t="s">
        <v>233</v>
      </c>
      <c r="L318" t="s">
        <v>101</v>
      </c>
      <c r="M318" t="s">
        <v>103</v>
      </c>
      <c r="N318" s="3" t="s">
        <v>775</v>
      </c>
      <c r="O318" t="s">
        <v>105</v>
      </c>
      <c r="P318" s="3">
        <v>0</v>
      </c>
      <c r="Q318" s="3">
        <v>165</v>
      </c>
      <c r="R318" s="3" t="s">
        <v>124</v>
      </c>
      <c r="S318" s="3" t="s">
        <v>125</v>
      </c>
      <c r="T318" s="3" t="s">
        <v>125</v>
      </c>
      <c r="U318" s="3" t="s">
        <v>124</v>
      </c>
      <c r="V318" s="3" t="s">
        <v>125</v>
      </c>
      <c r="W318" s="3" t="s">
        <v>350</v>
      </c>
      <c r="X318" s="3" t="s">
        <v>775</v>
      </c>
      <c r="Y318" s="4">
        <v>45824</v>
      </c>
      <c r="Z318" s="4">
        <v>45824</v>
      </c>
      <c r="AA318" s="3">
        <v>311</v>
      </c>
      <c r="AB318" s="3">
        <v>165</v>
      </c>
      <c r="AC318" s="3">
        <v>0</v>
      </c>
      <c r="AD318" s="4">
        <v>45824</v>
      </c>
      <c r="AE318" s="10" t="str">
        <f>HYPERLINK("https://ieeg-my.sharepoint.com/:b:/g/personal/transparencia_ieeg_org_mx/EXK7DwutKt9MoyB89WvujPkBVIc3Pu8D5B1MFB2OTTDqvw?e=vu1JlO")</f>
        <v>https://ieeg-my.sharepoint.com/:b:/g/personal/transparencia_ieeg_org_mx/EXK7DwutKt9MoyB89WvujPkBVIc3Pu8D5B1MFB2OTTDqvw?e=vu1JlO</v>
      </c>
      <c r="AF318" s="3">
        <v>311</v>
      </c>
      <c r="AG318" s="10" t="s">
        <v>127</v>
      </c>
      <c r="AH318" s="3" t="s">
        <v>128</v>
      </c>
      <c r="AI318" s="4">
        <v>45839</v>
      </c>
      <c r="AJ318" s="3" t="s">
        <v>783</v>
      </c>
    </row>
    <row r="319" spans="1:36" x14ac:dyDescent="0.25">
      <c r="A319" s="3">
        <v>2025</v>
      </c>
      <c r="B319" s="4">
        <v>45748</v>
      </c>
      <c r="C319" s="4">
        <v>45838</v>
      </c>
      <c r="D319" t="s">
        <v>91</v>
      </c>
      <c r="E319" s="3" t="s">
        <v>194</v>
      </c>
      <c r="F319" s="3" t="s">
        <v>195</v>
      </c>
      <c r="G319" s="3" t="s">
        <v>195</v>
      </c>
      <c r="H319" s="3" t="s">
        <v>128</v>
      </c>
      <c r="I319" s="3" t="s">
        <v>249</v>
      </c>
      <c r="J319" s="3" t="s">
        <v>250</v>
      </c>
      <c r="K319" s="3" t="s">
        <v>176</v>
      </c>
      <c r="L319" t="s">
        <v>101</v>
      </c>
      <c r="M319" t="s">
        <v>103</v>
      </c>
      <c r="N319" s="3" t="s">
        <v>776</v>
      </c>
      <c r="O319" t="s">
        <v>105</v>
      </c>
      <c r="P319" s="3">
        <v>0</v>
      </c>
      <c r="Q319" s="3">
        <v>165</v>
      </c>
      <c r="R319" s="3" t="s">
        <v>124</v>
      </c>
      <c r="S319" s="3" t="s">
        <v>125</v>
      </c>
      <c r="T319" s="3" t="s">
        <v>125</v>
      </c>
      <c r="U319" s="3" t="s">
        <v>124</v>
      </c>
      <c r="V319" s="3" t="s">
        <v>125</v>
      </c>
      <c r="W319" s="3" t="s">
        <v>146</v>
      </c>
      <c r="X319" s="3" t="s">
        <v>776</v>
      </c>
      <c r="Y319" s="4">
        <v>45821</v>
      </c>
      <c r="Z319" s="4">
        <v>45821</v>
      </c>
      <c r="AA319" s="3">
        <v>312</v>
      </c>
      <c r="AB319" s="3">
        <v>165</v>
      </c>
      <c r="AC319" s="3">
        <v>0</v>
      </c>
      <c r="AD319" s="4">
        <v>45824</v>
      </c>
      <c r="AE319" s="10" t="str">
        <f>HYPERLINK("https://ieeg-my.sharepoint.com/:b:/g/personal/transparencia_ieeg_org_mx/ERvPUZclnmhHpeOjelZ5BdUBcAdkAZqBKIL-eNaEYNfFRg?e=0YN2m3")</f>
        <v>https://ieeg-my.sharepoint.com/:b:/g/personal/transparencia_ieeg_org_mx/ERvPUZclnmhHpeOjelZ5BdUBcAdkAZqBKIL-eNaEYNfFRg?e=0YN2m3</v>
      </c>
      <c r="AF319" s="3">
        <v>312</v>
      </c>
      <c r="AG319" s="10" t="s">
        <v>127</v>
      </c>
      <c r="AH319" s="3" t="s">
        <v>128</v>
      </c>
      <c r="AI319" s="4">
        <v>45839</v>
      </c>
      <c r="AJ319" s="3" t="s">
        <v>783</v>
      </c>
    </row>
    <row r="320" spans="1:36" x14ac:dyDescent="0.25">
      <c r="A320" s="3">
        <v>2025</v>
      </c>
      <c r="B320" s="4">
        <v>45748</v>
      </c>
      <c r="C320" s="4">
        <v>45838</v>
      </c>
      <c r="D320" t="s">
        <v>91</v>
      </c>
      <c r="E320" s="3" t="s">
        <v>194</v>
      </c>
      <c r="F320" s="3" t="s">
        <v>317</v>
      </c>
      <c r="G320" s="3" t="s">
        <v>317</v>
      </c>
      <c r="H320" s="3" t="s">
        <v>213</v>
      </c>
      <c r="I320" s="3" t="s">
        <v>318</v>
      </c>
      <c r="J320" s="3" t="s">
        <v>319</v>
      </c>
      <c r="K320" s="3" t="s">
        <v>320</v>
      </c>
      <c r="L320" t="s">
        <v>101</v>
      </c>
      <c r="M320" t="s">
        <v>103</v>
      </c>
      <c r="N320" s="3" t="s">
        <v>217</v>
      </c>
      <c r="O320" t="s">
        <v>105</v>
      </c>
      <c r="P320" s="3">
        <v>0</v>
      </c>
      <c r="Q320" s="3">
        <v>2310</v>
      </c>
      <c r="R320" s="3" t="s">
        <v>124</v>
      </c>
      <c r="S320" s="3" t="s">
        <v>125</v>
      </c>
      <c r="T320" s="3" t="s">
        <v>125</v>
      </c>
      <c r="U320" s="3" t="s">
        <v>124</v>
      </c>
      <c r="V320" s="3" t="s">
        <v>125</v>
      </c>
      <c r="W320" s="3" t="s">
        <v>777</v>
      </c>
      <c r="X320" s="3" t="s">
        <v>217</v>
      </c>
      <c r="Y320" s="4">
        <v>45796</v>
      </c>
      <c r="Z320" s="4">
        <v>45821</v>
      </c>
      <c r="AA320" s="3">
        <v>313</v>
      </c>
      <c r="AB320" s="5">
        <v>2310</v>
      </c>
      <c r="AC320" s="3">
        <v>0</v>
      </c>
      <c r="AD320" s="4">
        <v>45827</v>
      </c>
      <c r="AE320" s="10" t="str">
        <f>HYPERLINK("https://ieeg-my.sharepoint.com/:b:/g/personal/transparencia_ieeg_org_mx/ETE1vvQQhl1HvwDo7a8M5f0BdcQKs1sYATKQ_cLoqEybgw?e=vd1Szn")</f>
        <v>https://ieeg-my.sharepoint.com/:b:/g/personal/transparencia_ieeg_org_mx/ETE1vvQQhl1HvwDo7a8M5f0BdcQKs1sYATKQ_cLoqEybgw?e=vd1Szn</v>
      </c>
      <c r="AF320" s="3">
        <v>313</v>
      </c>
      <c r="AG320" s="10" t="s">
        <v>127</v>
      </c>
      <c r="AH320" s="3" t="s">
        <v>128</v>
      </c>
      <c r="AI320" s="4">
        <v>45839</v>
      </c>
      <c r="AJ320" s="3" t="s">
        <v>783</v>
      </c>
    </row>
    <row r="321" spans="1:36" x14ac:dyDescent="0.25">
      <c r="A321" s="3">
        <v>2025</v>
      </c>
      <c r="B321" s="4">
        <v>45748</v>
      </c>
      <c r="C321" s="4">
        <v>45838</v>
      </c>
      <c r="D321" t="s">
        <v>91</v>
      </c>
      <c r="E321" s="3" t="s">
        <v>194</v>
      </c>
      <c r="F321" s="3" t="s">
        <v>212</v>
      </c>
      <c r="G321" s="3" t="s">
        <v>212</v>
      </c>
      <c r="H321" s="3" t="s">
        <v>213</v>
      </c>
      <c r="I321" s="3" t="s">
        <v>382</v>
      </c>
      <c r="J321" s="3" t="s">
        <v>383</v>
      </c>
      <c r="K321" s="3" t="s">
        <v>267</v>
      </c>
      <c r="L321" t="s">
        <v>101</v>
      </c>
      <c r="M321" t="s">
        <v>103</v>
      </c>
      <c r="N321" s="3" t="s">
        <v>217</v>
      </c>
      <c r="O321" t="s">
        <v>105</v>
      </c>
      <c r="P321" s="3">
        <v>0</v>
      </c>
      <c r="Q321" s="3">
        <v>495</v>
      </c>
      <c r="R321" s="3" t="s">
        <v>124</v>
      </c>
      <c r="S321" s="3" t="s">
        <v>125</v>
      </c>
      <c r="T321" s="3" t="s">
        <v>125</v>
      </c>
      <c r="U321" s="3" t="s">
        <v>124</v>
      </c>
      <c r="V321" s="3" t="s">
        <v>125</v>
      </c>
      <c r="W321" s="3" t="s">
        <v>400</v>
      </c>
      <c r="X321" s="3" t="s">
        <v>217</v>
      </c>
      <c r="Y321" s="4">
        <v>45818</v>
      </c>
      <c r="Z321" s="4">
        <v>45821</v>
      </c>
      <c r="AA321" s="3">
        <v>314</v>
      </c>
      <c r="AB321" s="3">
        <v>495</v>
      </c>
      <c r="AC321" s="3">
        <v>0</v>
      </c>
      <c r="AD321" s="4">
        <v>45821</v>
      </c>
      <c r="AE321" s="10" t="str">
        <f>HYPERLINK("https://ieeg-my.sharepoint.com/:b:/g/personal/transparencia_ieeg_org_mx/ET9SLz3CFdpGgo8RjYxe0KIB4t0OSef06DyRQfljC8E7qg?e=zXN4Dm")</f>
        <v>https://ieeg-my.sharepoint.com/:b:/g/personal/transparencia_ieeg_org_mx/ET9SLz3CFdpGgo8RjYxe0KIB4t0OSef06DyRQfljC8E7qg?e=zXN4Dm</v>
      </c>
      <c r="AF321" s="3">
        <v>314</v>
      </c>
      <c r="AG321" s="10" t="s">
        <v>127</v>
      </c>
      <c r="AH321" s="3" t="s">
        <v>128</v>
      </c>
      <c r="AI321" s="4">
        <v>45839</v>
      </c>
      <c r="AJ321" s="3" t="s">
        <v>783</v>
      </c>
    </row>
    <row r="322" spans="1:36" x14ac:dyDescent="0.25">
      <c r="A322" s="3">
        <v>2025</v>
      </c>
      <c r="B322" s="4">
        <v>45748</v>
      </c>
      <c r="C322" s="4">
        <v>45838</v>
      </c>
      <c r="D322" t="s">
        <v>91</v>
      </c>
      <c r="E322" s="3" t="s">
        <v>194</v>
      </c>
      <c r="F322" s="3" t="s">
        <v>380</v>
      </c>
      <c r="G322" s="3" t="s">
        <v>208</v>
      </c>
      <c r="H322" s="3" t="s">
        <v>454</v>
      </c>
      <c r="I322" s="3" t="s">
        <v>778</v>
      </c>
      <c r="J322" s="3" t="s">
        <v>779</v>
      </c>
      <c r="K322" s="3" t="s">
        <v>472</v>
      </c>
      <c r="L322" t="s">
        <v>101</v>
      </c>
      <c r="M322" t="s">
        <v>103</v>
      </c>
      <c r="N322" s="3" t="s">
        <v>780</v>
      </c>
      <c r="O322" t="s">
        <v>105</v>
      </c>
      <c r="P322" s="3">
        <v>2</v>
      </c>
      <c r="Q322" s="3">
        <v>495</v>
      </c>
      <c r="R322" s="3" t="s">
        <v>124</v>
      </c>
      <c r="S322" s="3" t="s">
        <v>125</v>
      </c>
      <c r="T322" s="3" t="s">
        <v>125</v>
      </c>
      <c r="U322" s="3" t="s">
        <v>124</v>
      </c>
      <c r="V322" s="3" t="s">
        <v>125</v>
      </c>
      <c r="W322" s="3" t="s">
        <v>126</v>
      </c>
      <c r="X322" s="3" t="s">
        <v>780</v>
      </c>
      <c r="Y322" s="4">
        <v>45827</v>
      </c>
      <c r="Z322" s="4">
        <v>45827</v>
      </c>
      <c r="AA322" s="3">
        <v>315</v>
      </c>
      <c r="AB322" s="3">
        <v>495</v>
      </c>
      <c r="AC322" s="3">
        <v>0</v>
      </c>
      <c r="AD322" s="4">
        <v>45825</v>
      </c>
      <c r="AE322" s="10" t="str">
        <f>HYPERLINK("https://ieeg-my.sharepoint.com/:b:/g/personal/transparencia_ieeg_org_mx/EctWNNpkUbxOmSvyzFf_jrsB0--NA_fqI0zqcv9OiSftng?e=uFA8zK")</f>
        <v>https://ieeg-my.sharepoint.com/:b:/g/personal/transparencia_ieeg_org_mx/EctWNNpkUbxOmSvyzFf_jrsB0--NA_fqI0zqcv9OiSftng?e=uFA8zK</v>
      </c>
      <c r="AF322" s="3">
        <v>315</v>
      </c>
      <c r="AG322" s="10" t="s">
        <v>127</v>
      </c>
      <c r="AH322" s="3" t="s">
        <v>128</v>
      </c>
      <c r="AI322" s="4">
        <v>45839</v>
      </c>
      <c r="AJ322" s="3" t="s">
        <v>783</v>
      </c>
    </row>
    <row r="323" spans="1:36" x14ac:dyDescent="0.25">
      <c r="A323" s="3">
        <v>2025</v>
      </c>
      <c r="B323" s="4">
        <v>45748</v>
      </c>
      <c r="C323" s="4">
        <v>45838</v>
      </c>
      <c r="D323" t="s">
        <v>91</v>
      </c>
      <c r="E323" s="3" t="s">
        <v>116</v>
      </c>
      <c r="F323" s="3" t="s">
        <v>147</v>
      </c>
      <c r="G323" s="3" t="s">
        <v>148</v>
      </c>
      <c r="H323" s="3" t="s">
        <v>141</v>
      </c>
      <c r="I323" s="3" t="s">
        <v>149</v>
      </c>
      <c r="J323" s="3" t="s">
        <v>150</v>
      </c>
      <c r="K323" s="3" t="s">
        <v>151</v>
      </c>
      <c r="L323" t="s">
        <v>101</v>
      </c>
      <c r="M323" t="s">
        <v>103</v>
      </c>
      <c r="N323" s="3" t="s">
        <v>781</v>
      </c>
      <c r="O323" t="s">
        <v>105</v>
      </c>
      <c r="P323" s="3">
        <v>1</v>
      </c>
      <c r="Q323" s="3">
        <v>16604.23</v>
      </c>
      <c r="R323" s="3" t="s">
        <v>124</v>
      </c>
      <c r="S323" s="3" t="s">
        <v>125</v>
      </c>
      <c r="T323" s="3" t="s">
        <v>125</v>
      </c>
      <c r="U323" s="3" t="s">
        <v>124</v>
      </c>
      <c r="V323" s="3" t="s">
        <v>124</v>
      </c>
      <c r="W323" s="3" t="s">
        <v>124</v>
      </c>
      <c r="X323" s="3" t="s">
        <v>781</v>
      </c>
      <c r="Y323" s="4">
        <v>45834</v>
      </c>
      <c r="Z323" s="4">
        <v>45836</v>
      </c>
      <c r="AA323" s="3">
        <v>316</v>
      </c>
      <c r="AB323" s="5">
        <v>16604.23</v>
      </c>
      <c r="AC323" s="3">
        <v>0</v>
      </c>
      <c r="AD323" s="4">
        <v>45838</v>
      </c>
      <c r="AE323" s="3"/>
      <c r="AF323" s="3">
        <v>316</v>
      </c>
      <c r="AG323" s="10" t="s">
        <v>127</v>
      </c>
      <c r="AH323" s="3" t="s">
        <v>128</v>
      </c>
      <c r="AI323" s="4">
        <v>45839</v>
      </c>
      <c r="AJ323" s="3" t="s">
        <v>783</v>
      </c>
    </row>
    <row r="324" spans="1:36" x14ac:dyDescent="0.25">
      <c r="A324" s="3">
        <v>2025</v>
      </c>
      <c r="B324" s="4">
        <v>45748</v>
      </c>
      <c r="C324" s="4">
        <v>45838</v>
      </c>
      <c r="D324" t="s">
        <v>91</v>
      </c>
      <c r="E324" s="3" t="s">
        <v>116</v>
      </c>
      <c r="F324" s="3" t="s">
        <v>147</v>
      </c>
      <c r="G324" s="3" t="s">
        <v>148</v>
      </c>
      <c r="H324" s="3" t="s">
        <v>141</v>
      </c>
      <c r="I324" s="3" t="s">
        <v>149</v>
      </c>
      <c r="J324" s="3" t="s">
        <v>150</v>
      </c>
      <c r="K324" s="3" t="s">
        <v>151</v>
      </c>
      <c r="L324" t="s">
        <v>101</v>
      </c>
      <c r="M324" t="s">
        <v>103</v>
      </c>
      <c r="N324" s="3" t="s">
        <v>781</v>
      </c>
      <c r="O324" t="s">
        <v>105</v>
      </c>
      <c r="P324" s="3">
        <v>1</v>
      </c>
      <c r="Q324" s="3">
        <v>150</v>
      </c>
      <c r="R324" s="3" t="s">
        <v>124</v>
      </c>
      <c r="S324" s="3" t="s">
        <v>125</v>
      </c>
      <c r="T324" s="3" t="s">
        <v>125</v>
      </c>
      <c r="U324" s="3" t="s">
        <v>124</v>
      </c>
      <c r="V324" s="3" t="s">
        <v>124</v>
      </c>
      <c r="W324" s="3" t="s">
        <v>124</v>
      </c>
      <c r="X324" s="3" t="s">
        <v>781</v>
      </c>
      <c r="Y324" s="4">
        <v>45834</v>
      </c>
      <c r="Z324" s="4">
        <v>45836</v>
      </c>
      <c r="AA324" s="3">
        <v>317</v>
      </c>
      <c r="AB324" s="3">
        <v>150</v>
      </c>
      <c r="AC324" s="3">
        <v>0</v>
      </c>
      <c r="AD324" s="4">
        <v>45838</v>
      </c>
      <c r="AE324" s="3"/>
      <c r="AF324" s="3">
        <v>317</v>
      </c>
      <c r="AG324" s="10" t="s">
        <v>127</v>
      </c>
      <c r="AH324" s="3" t="s">
        <v>128</v>
      </c>
      <c r="AI324" s="4">
        <v>45839</v>
      </c>
      <c r="AJ324" s="3" t="s">
        <v>783</v>
      </c>
    </row>
  </sheetData>
  <mergeCells count="7">
    <mergeCell ref="A6:AJ6"/>
    <mergeCell ref="A2:C2"/>
    <mergeCell ref="D2:F2"/>
    <mergeCell ref="G2:I2"/>
    <mergeCell ref="A3:C3"/>
    <mergeCell ref="D3:F3"/>
    <mergeCell ref="G3:I3"/>
  </mergeCells>
  <dataValidations count="4">
    <dataValidation type="list" allowBlank="1" showErrorMessage="1" sqref="D8:D324" xr:uid="{F0FB8F21-9523-4182-83DE-93E2EA746336}">
      <formula1>Hidden_13</formula1>
    </dataValidation>
    <dataValidation type="list" allowBlank="1" showErrorMessage="1" sqref="L8:L324" xr:uid="{9E58C3B6-FAE9-4CAE-AA3B-A1C2E615F837}">
      <formula1>Hidden_211</formula1>
    </dataValidation>
    <dataValidation type="list" allowBlank="1" showErrorMessage="1" sqref="M8:M324" xr:uid="{A0AB25D0-C09A-4696-9768-0BA993765796}">
      <formula1>Hidden_312</formula1>
    </dataValidation>
    <dataValidation type="list" allowBlank="1" showErrorMessage="1" sqref="O8:O324" xr:uid="{2570B3D8-98BB-4B72-ACE8-53B19325378F}">
      <formula1>Hidden_414</formula1>
    </dataValidation>
  </dataValidations>
  <hyperlinks>
    <hyperlink ref="AG8" r:id="rId1" xr:uid="{9B0F270D-F841-4B25-87A0-9C56EE4AD74F}"/>
    <hyperlink ref="AG9" r:id="rId2" xr:uid="{F0548FC5-7EDF-4A40-BDB7-3B12E9D0F8DF}"/>
    <hyperlink ref="AG10" r:id="rId3" xr:uid="{F2E40812-AD44-40EA-932B-39C9BFC01749}"/>
    <hyperlink ref="AG11" r:id="rId4" xr:uid="{411CD912-AA42-41F2-951A-60236BCE3942}"/>
    <hyperlink ref="AG12" r:id="rId5" xr:uid="{7D937AE1-33C7-4555-A07C-6CD3653E7F7B}"/>
    <hyperlink ref="AG13" r:id="rId6" xr:uid="{4B5A31EF-F33F-46E8-A6BD-680334AAF1EC}"/>
    <hyperlink ref="AG14" r:id="rId7" xr:uid="{B5456106-F379-4C69-9DDD-0FCDF81447DC}"/>
    <hyperlink ref="AG15" r:id="rId8" xr:uid="{D884B6DC-E240-42B5-8780-63E5C0424AFC}"/>
    <hyperlink ref="AG16" r:id="rId9" xr:uid="{E69226F8-075A-4A9B-A5D1-8E7F2C2DE1C2}"/>
    <hyperlink ref="AG17" r:id="rId10" xr:uid="{D6E59FE6-D240-4B8D-9AC3-E61630F1B323}"/>
    <hyperlink ref="AG18" r:id="rId11" xr:uid="{B48DA044-8421-4C86-9B83-E8CF82A0403E}"/>
    <hyperlink ref="AG19" r:id="rId12" xr:uid="{A2CD7EA3-64A6-42DA-921D-B9872351CD73}"/>
    <hyperlink ref="AG20" r:id="rId13" xr:uid="{24F89371-7709-445C-AA26-01A9AE10E41A}"/>
    <hyperlink ref="AG21" r:id="rId14" xr:uid="{04F8350A-B996-49EB-8CEE-44BC1226E288}"/>
    <hyperlink ref="AG22" r:id="rId15" xr:uid="{98092E1F-80BD-41B1-95A8-2675BA815FB2}"/>
    <hyperlink ref="AG23" r:id="rId16" xr:uid="{8735CE43-9CC9-4AE6-8FC8-249A9E312CC7}"/>
    <hyperlink ref="AG24" r:id="rId17" xr:uid="{44C6E214-3D37-477C-8A40-8EABFC34AACC}"/>
    <hyperlink ref="AG25" r:id="rId18" xr:uid="{054EA7FC-86C0-4FAD-A001-7620453EDC8C}"/>
    <hyperlink ref="AG26" r:id="rId19" xr:uid="{B049867F-46C8-4946-BB18-FEC7BEB576B6}"/>
    <hyperlink ref="AG27" r:id="rId20" xr:uid="{3763783E-6302-4CFB-B61D-84B3A3F34733}"/>
    <hyperlink ref="AG28" r:id="rId21" xr:uid="{497676EA-2EA1-44FB-822D-6CA0F4319C05}"/>
    <hyperlink ref="AG29" r:id="rId22" xr:uid="{6FAB963F-D7D7-4C1B-A6D3-C1E0CFCC7A35}"/>
    <hyperlink ref="AG30" r:id="rId23" xr:uid="{9E60B467-BC46-4721-9A0D-5AB086239E43}"/>
    <hyperlink ref="AG31" r:id="rId24" xr:uid="{168A03D6-3DC9-4449-BE98-9B88FEDCB34C}"/>
    <hyperlink ref="AG32" r:id="rId25" xr:uid="{C4CD270D-07EB-4818-AD40-9130E59DE97B}"/>
    <hyperlink ref="AG33" r:id="rId26" xr:uid="{204C81EF-2457-469F-8E4B-29491C35CE02}"/>
    <hyperlink ref="AG34" r:id="rId27" xr:uid="{5448FC41-B043-46A7-9DB9-4755383F3056}"/>
    <hyperlink ref="AG35" r:id="rId28" xr:uid="{488540A7-1FFE-4F1F-A0FF-CC3EB8DC5C90}"/>
    <hyperlink ref="AG36" r:id="rId29" xr:uid="{25252EBF-97E1-4D35-A6ED-74DEB6AB93F5}"/>
    <hyperlink ref="AG37" r:id="rId30" xr:uid="{DD8F8006-146C-4B35-98B2-3CA05A33A957}"/>
    <hyperlink ref="AG38" r:id="rId31" xr:uid="{10447CAF-8909-4D30-85B2-F9433AADE653}"/>
    <hyperlink ref="AG39" r:id="rId32" xr:uid="{C6E6493D-0A44-4FF8-8C24-EF21298EF15E}"/>
    <hyperlink ref="AG40" r:id="rId33" xr:uid="{E1AD8B2A-0B39-40A5-97C6-4F50C2B90D6D}"/>
    <hyperlink ref="AG41" r:id="rId34" xr:uid="{010C39FB-2F5F-48C6-8299-B69376D87FBD}"/>
    <hyperlink ref="AG42" r:id="rId35" xr:uid="{E62625ED-E76D-42D8-877C-77F4E0607084}"/>
    <hyperlink ref="AG43" r:id="rId36" xr:uid="{76740AED-BC10-415B-A3E7-C24D30C37365}"/>
    <hyperlink ref="AG44" r:id="rId37" xr:uid="{46F1F084-235A-4D77-96F3-DBA38BE60A53}"/>
    <hyperlink ref="AG45" r:id="rId38" xr:uid="{54EA9D03-01AA-4708-89DB-47EC50354043}"/>
    <hyperlink ref="AG46" r:id="rId39" xr:uid="{75A6276F-3E9F-4E1B-B018-2293607F7C5C}"/>
    <hyperlink ref="AG47" r:id="rId40" xr:uid="{07806E66-E2A5-4FF0-914E-466C402EBBC6}"/>
    <hyperlink ref="AG48" r:id="rId41" xr:uid="{287538FA-7FC6-450F-8AEE-1AEB33E6427A}"/>
    <hyperlink ref="AG49" r:id="rId42" xr:uid="{8D8E88ED-86A2-4756-8FD9-AC2C8EF66926}"/>
    <hyperlink ref="AG50" r:id="rId43" xr:uid="{F203A4B9-06C8-4AAA-B6B0-CB1ABE07BA03}"/>
    <hyperlink ref="AG51" r:id="rId44" xr:uid="{B149A4B6-ACFC-4474-A46E-8653C5F7512B}"/>
    <hyperlink ref="AG52" r:id="rId45" xr:uid="{30C36C34-4787-4064-B790-665E0926713B}"/>
    <hyperlink ref="AG53" r:id="rId46" xr:uid="{8494F1D5-8E6D-4E25-B292-FBF549E6E0B2}"/>
    <hyperlink ref="AG54" r:id="rId47" xr:uid="{AA256C06-1F72-4D13-8986-5CADEA92C4C3}"/>
    <hyperlink ref="AG55" r:id="rId48" xr:uid="{712F4100-FE8B-4FC3-98FE-479FB3C5DDA5}"/>
    <hyperlink ref="AG56" r:id="rId49" xr:uid="{CB669EFF-B20F-437E-BEBB-1C9413F665FC}"/>
    <hyperlink ref="AG57" r:id="rId50" xr:uid="{F9C3EC0E-E997-49D0-8A98-308F3B5385F9}"/>
    <hyperlink ref="AG58" r:id="rId51" xr:uid="{C784F938-2894-454E-A19D-E0C85A2109DF}"/>
    <hyperlink ref="AG59" r:id="rId52" xr:uid="{7F2CB82A-FF64-47D2-8B6B-68839B562E3D}"/>
    <hyperlink ref="AG60" r:id="rId53" xr:uid="{4A12D940-11E8-47F6-A719-651D4BE96EDE}"/>
    <hyperlink ref="AG61" r:id="rId54" xr:uid="{3406EC7E-73B5-4684-ACE9-7C3B22903D03}"/>
    <hyperlink ref="AG62" r:id="rId55" xr:uid="{06D42482-DA60-4053-B9C1-89CF3C2F52B0}"/>
    <hyperlink ref="AG63" r:id="rId56" xr:uid="{3E8D1C60-55C9-4FCA-A5CE-77013464639C}"/>
    <hyperlink ref="AG64" r:id="rId57" xr:uid="{1BC37440-3877-43B6-8755-6215391EBCB6}"/>
    <hyperlink ref="AG65" r:id="rId58" xr:uid="{FA5136C3-C891-4F56-8AF1-AD28512E71F5}"/>
    <hyperlink ref="AG66" r:id="rId59" xr:uid="{AEAD9E09-0869-4F34-822B-FC56BA5AE074}"/>
    <hyperlink ref="AG67" r:id="rId60" xr:uid="{29E1295F-1DAB-45A5-A45A-9DFDE28EAD9F}"/>
    <hyperlink ref="AG68" r:id="rId61" xr:uid="{AB9D0D51-12E8-42B1-8F24-1889DCC7A5D3}"/>
    <hyperlink ref="AG69" r:id="rId62" xr:uid="{B6DDE86F-F5CC-4DA9-BB35-7DC763BD391B}"/>
    <hyperlink ref="AG70" r:id="rId63" xr:uid="{F3536180-735B-4C58-9EC2-6779C0C560D9}"/>
    <hyperlink ref="AG71" r:id="rId64" xr:uid="{57F97257-CEC2-4C20-9801-6C6A12E4D162}"/>
    <hyperlink ref="AG72" r:id="rId65" xr:uid="{9F20C164-D927-4695-AE57-A441A6C2A9DB}"/>
    <hyperlink ref="AG73" r:id="rId66" xr:uid="{69255DD5-3799-4845-ADFC-CEC7D2815975}"/>
    <hyperlink ref="AG74" r:id="rId67" xr:uid="{66B9E476-6423-4DD0-9454-1CD42096BC87}"/>
    <hyperlink ref="AG75" r:id="rId68" xr:uid="{D56A3847-C86E-4C56-9CCC-57D814C6D4E3}"/>
    <hyperlink ref="AG76" r:id="rId69" xr:uid="{7334D86A-C486-405B-9BAF-E81D40CF022D}"/>
    <hyperlink ref="AG77" r:id="rId70" xr:uid="{9E626C1D-B0A2-49CD-B242-10EFC8109518}"/>
    <hyperlink ref="AG78" r:id="rId71" xr:uid="{EE6FC282-D5AE-44AF-B058-5912F5F40435}"/>
    <hyperlink ref="AG79" r:id="rId72" xr:uid="{FFA0EEA3-F6EC-45B8-80FE-D742B7C74B22}"/>
    <hyperlink ref="AG80" r:id="rId73" xr:uid="{DC2A9988-DB6F-4A73-B924-712339A201CC}"/>
    <hyperlink ref="AG81" r:id="rId74" xr:uid="{73B16353-8FDB-4631-BEC8-2D13A7BC702D}"/>
    <hyperlink ref="AG82" r:id="rId75" xr:uid="{4CE1D44A-F775-4D66-A58D-0B5D6223C001}"/>
    <hyperlink ref="AG83" r:id="rId76" xr:uid="{169A0598-0B23-4E61-9263-3F0D97B35A94}"/>
    <hyperlink ref="AG84" r:id="rId77" xr:uid="{4E9C44FF-F52D-4622-8009-E365342EC9C1}"/>
    <hyperlink ref="AG85" r:id="rId78" xr:uid="{535AA29C-E087-4F51-BCCD-3514BFED0A5D}"/>
    <hyperlink ref="AG86" r:id="rId79" xr:uid="{27DA1EC6-99B5-4E78-9561-339D92185D53}"/>
    <hyperlink ref="AG87" r:id="rId80" xr:uid="{955DBBD7-46C5-4918-A581-67423094E63A}"/>
    <hyperlink ref="AG88" r:id="rId81" xr:uid="{AEC308ED-4C48-4395-A4B1-E634E343F4AE}"/>
    <hyperlink ref="AG89" r:id="rId82" xr:uid="{2A009DD1-2199-44BB-8934-44245A0A9040}"/>
    <hyperlink ref="AG90" r:id="rId83" xr:uid="{4793BB5B-7CD1-44FF-AAF3-0BF35962721A}"/>
    <hyperlink ref="AG91" r:id="rId84" xr:uid="{3A4D8399-BB53-4946-A8AD-0D2D123C230F}"/>
    <hyperlink ref="AG92" r:id="rId85" xr:uid="{27BDBCF7-F96D-4B53-ADCC-E486D5A1FAA8}"/>
    <hyperlink ref="AG93" r:id="rId86" xr:uid="{E0F4B2FF-8B81-4E00-B3F1-449396631CF9}"/>
    <hyperlink ref="AG94" r:id="rId87" xr:uid="{84145910-512C-457A-8E6E-DD40C1EA664F}"/>
    <hyperlink ref="AG95" r:id="rId88" xr:uid="{E5ED8A88-E353-40AC-BB65-7E9766DE4F49}"/>
    <hyperlink ref="AG96" r:id="rId89" xr:uid="{76EA318D-DCF0-4935-B815-35FD44C6353B}"/>
    <hyperlink ref="AG97" r:id="rId90" xr:uid="{E45C889E-2441-4666-AB5C-CC7678E6EDF6}"/>
    <hyperlink ref="AG98" r:id="rId91" xr:uid="{91A80A4D-43F2-4EB6-AED0-EE4FAAE31F2C}"/>
    <hyperlink ref="AG99" r:id="rId92" xr:uid="{08A80E5C-66AD-4934-8560-6503637F62E6}"/>
    <hyperlink ref="AG100" r:id="rId93" xr:uid="{56A59C0E-5A07-4003-9351-11356D0DD8C9}"/>
    <hyperlink ref="AG101" r:id="rId94" xr:uid="{86061533-C15D-4727-AD7B-317386D31A0F}"/>
    <hyperlink ref="AG102" r:id="rId95" xr:uid="{BCEAB97E-F342-4B23-A058-E5B45513D336}"/>
    <hyperlink ref="AG103" r:id="rId96" xr:uid="{FC16CAD7-6C6A-41A7-A7D8-AE91C17DB401}"/>
    <hyperlink ref="AG104" r:id="rId97" xr:uid="{51813AA8-E64A-4748-B8A4-0A449F74AC98}"/>
    <hyperlink ref="AG105" r:id="rId98" xr:uid="{9B00A45C-0E6C-4F1F-9E57-CCCE1601889C}"/>
    <hyperlink ref="AG106" r:id="rId99" xr:uid="{B226C325-BE7B-4332-BAAB-81B4397384DE}"/>
    <hyperlink ref="AG107" r:id="rId100" xr:uid="{701513E6-C6A3-44DA-AB27-E18813267178}"/>
    <hyperlink ref="AG108" r:id="rId101" xr:uid="{8F8C521D-B9A7-479A-B5FA-AB7B643FC363}"/>
    <hyperlink ref="AG109" r:id="rId102" xr:uid="{C3BE02D9-220F-4682-B5B3-881BFCFAA353}"/>
    <hyperlink ref="AG110" r:id="rId103" xr:uid="{EF735AB8-3420-4CA3-A4B3-9E6A3B971953}"/>
    <hyperlink ref="AG111" r:id="rId104" xr:uid="{4F7C3B6D-4F0F-42E5-98D9-32918A86F30F}"/>
    <hyperlink ref="AG112" r:id="rId105" xr:uid="{A17F87BF-925E-4664-A1AD-46FB8374E58B}"/>
    <hyperlink ref="AG113" r:id="rId106" xr:uid="{353B5A33-75F7-4514-9958-A418EEE870A4}"/>
    <hyperlink ref="AG114" r:id="rId107" xr:uid="{3BBE830A-4484-43EB-AF36-8788911C3743}"/>
    <hyperlink ref="AG115" r:id="rId108" xr:uid="{9BB6BE25-69BE-4E81-9EE0-4EB14B692DB2}"/>
    <hyperlink ref="AG116" r:id="rId109" xr:uid="{34CD05F8-B614-46C8-B645-626B13EECD89}"/>
    <hyperlink ref="AG117" r:id="rId110" xr:uid="{3FC1BD8D-123D-4594-B618-E4D53A55A8F8}"/>
    <hyperlink ref="AG118" r:id="rId111" xr:uid="{E453D587-4752-4F65-943E-52BBA30DA6D5}"/>
    <hyperlink ref="AG119" r:id="rId112" xr:uid="{9BBA0CF6-6390-4F7A-862E-78A168405705}"/>
    <hyperlink ref="AG120" r:id="rId113" xr:uid="{104D2F9E-4863-43F6-ACEA-72966484F5AD}"/>
    <hyperlink ref="AG121" r:id="rId114" xr:uid="{19237075-14D0-448D-A6D7-95F5D07C7663}"/>
    <hyperlink ref="AG122" r:id="rId115" xr:uid="{53EC497F-5DA8-48B8-90C2-CA7F4A6A2C8A}"/>
    <hyperlink ref="AG123" r:id="rId116" xr:uid="{67086127-1DEF-4E98-BA9B-AAC9922BCB57}"/>
    <hyperlink ref="AG124" r:id="rId117" xr:uid="{E9054788-6BDD-4947-B623-2E0F2BC4EBD8}"/>
    <hyperlink ref="AG125" r:id="rId118" xr:uid="{AA7D8AAE-0E79-40CA-B3C3-C2D0946928E8}"/>
    <hyperlink ref="AG126" r:id="rId119" xr:uid="{5A5DB132-404F-4763-91C4-5CD451B86DE0}"/>
    <hyperlink ref="AG127" r:id="rId120" xr:uid="{9C9FD8D5-E98C-4039-A3D1-FEA0EB50A65D}"/>
    <hyperlink ref="AG128" r:id="rId121" xr:uid="{172E0FEF-6FB1-4FBC-8EFB-3106E25E1D2C}"/>
    <hyperlink ref="AG129" r:id="rId122" xr:uid="{D0B1ECAB-0EAC-4775-8F7C-98F2731329FB}"/>
    <hyperlink ref="AG130" r:id="rId123" xr:uid="{0C6E08F9-0DFF-45EB-8C41-D8B116E8B128}"/>
    <hyperlink ref="AG131" r:id="rId124" xr:uid="{B469969E-DE03-45C8-949C-77F08019FEA9}"/>
    <hyperlink ref="AG132" r:id="rId125" xr:uid="{608850F2-40DF-4B92-9544-642371D8C8B4}"/>
    <hyperlink ref="AG133" r:id="rId126" xr:uid="{5C0A667D-6351-4D92-9F06-44847B551D96}"/>
    <hyperlink ref="AG134" r:id="rId127" xr:uid="{7A05A014-2318-4ABF-8B82-1AB584BEDDA0}"/>
    <hyperlink ref="AG135" r:id="rId128" xr:uid="{391025DB-83DE-46C8-9FBF-C7C6941AABF7}"/>
    <hyperlink ref="AG136" r:id="rId129" xr:uid="{E0DFEEEA-E040-42D5-AB07-DCABA8984B70}"/>
    <hyperlink ref="AG137" r:id="rId130" xr:uid="{1974F84F-7691-4B3D-AFEC-24ECA4C0B970}"/>
    <hyperlink ref="AG138" r:id="rId131" xr:uid="{0F5C12ED-5F76-4793-A8AA-6A91136EB72C}"/>
    <hyperlink ref="AG139" r:id="rId132" xr:uid="{445C5969-84BF-4FA0-B665-925D18B8C147}"/>
    <hyperlink ref="AG140" r:id="rId133" xr:uid="{9F70FBD6-7177-49D5-8285-E0DB1C8C5976}"/>
    <hyperlink ref="AG141" r:id="rId134" xr:uid="{E70B29DC-791C-4566-A8BF-3A02AF8A0533}"/>
    <hyperlink ref="AG142" r:id="rId135" xr:uid="{9EFC0841-9D69-45B6-836C-6CD2ACE5B4C9}"/>
    <hyperlink ref="AG143" r:id="rId136" xr:uid="{DE40A93F-FA51-42EF-B677-CD56BAF1E1B4}"/>
    <hyperlink ref="AG144" r:id="rId137" xr:uid="{E00A1C60-5923-4919-875B-332965A2FB3B}"/>
    <hyperlink ref="AG145" r:id="rId138" xr:uid="{E6C14304-D78F-4153-8E70-C4573865FEDF}"/>
    <hyperlink ref="AG146" r:id="rId139" xr:uid="{FEF14A6E-FC28-4880-A8B6-8B0B465DEC25}"/>
    <hyperlink ref="AG147" r:id="rId140" xr:uid="{083AA42E-A501-44AF-A23D-8B48AB8E4C33}"/>
    <hyperlink ref="AG148" r:id="rId141" xr:uid="{B5550139-B8CA-4417-9939-0EED3A0DBEA2}"/>
    <hyperlink ref="AG149" r:id="rId142" xr:uid="{5F1E824A-3DBC-4401-ABF1-52194DA2D2C8}"/>
    <hyperlink ref="AG150" r:id="rId143" xr:uid="{9A501FB2-AA59-420B-A349-94867F07D3C5}"/>
    <hyperlink ref="AG151" r:id="rId144" xr:uid="{1F4596AF-5C71-41F1-90B6-F86EDDFFF80B}"/>
    <hyperlink ref="AG152" r:id="rId145" xr:uid="{E109B347-DA99-4E70-9914-BA1CEF661FE0}"/>
    <hyperlink ref="AG153" r:id="rId146" xr:uid="{E077AFEC-3701-4580-8082-BAFFC6B27167}"/>
    <hyperlink ref="AG154" r:id="rId147" xr:uid="{E1300CD5-0491-465E-8C49-47883E8C4A71}"/>
    <hyperlink ref="AG155" r:id="rId148" xr:uid="{07CE58EF-DCC5-489C-8A1C-6DCA1C243CFF}"/>
    <hyperlink ref="AG156" r:id="rId149" xr:uid="{30B1B1AD-4137-4E33-A31D-45DF141B6C19}"/>
    <hyperlink ref="AG157" r:id="rId150" xr:uid="{A1AC2DC1-6A8B-4DCC-81F8-C4EF3DF8744A}"/>
    <hyperlink ref="AG158" r:id="rId151" xr:uid="{0F8CA09B-6BEE-47B1-8BCD-6C1ED666958B}"/>
    <hyperlink ref="AG159" r:id="rId152" xr:uid="{1186323F-9F89-469E-9803-F5DC015C8BE1}"/>
    <hyperlink ref="AG160" r:id="rId153" xr:uid="{F41304BD-61F0-4902-9EA6-7D8DB01D9048}"/>
    <hyperlink ref="AG161" r:id="rId154" xr:uid="{9A9D153F-2FD2-4818-813C-E042A496BF67}"/>
    <hyperlink ref="AG162" r:id="rId155" xr:uid="{F7B7A5F2-B2AF-4C27-B7AF-2372E1C97F34}"/>
    <hyperlink ref="AG163" r:id="rId156" xr:uid="{9EA17240-65A2-4E82-A3AE-2AD5281F6871}"/>
    <hyperlink ref="AG164" r:id="rId157" xr:uid="{F6B7B2F7-39BA-4FAB-9793-BF20711EF251}"/>
    <hyperlink ref="AG165" r:id="rId158" xr:uid="{949E3F5E-DEA9-4316-9AF3-59558240CF7F}"/>
    <hyperlink ref="AG166" r:id="rId159" xr:uid="{7A4194F3-6916-42B1-A6B5-5ADCF77F08FE}"/>
    <hyperlink ref="AG167" r:id="rId160" xr:uid="{91FEFB7E-94DE-47F6-8D70-B795BCED2198}"/>
    <hyperlink ref="AG168" r:id="rId161" xr:uid="{3744DB9C-5CF3-46C1-BB4C-042F5C1733E5}"/>
    <hyperlink ref="AG169" r:id="rId162" xr:uid="{724FC902-68CA-4D8C-AC3E-3EA3CA8AE1C3}"/>
    <hyperlink ref="AG170" r:id="rId163" xr:uid="{CC83A6D9-9D9F-45F7-B01E-19484B4BE39E}"/>
    <hyperlink ref="AG171" r:id="rId164" xr:uid="{A4640C93-201F-4792-B172-12B89C6744E9}"/>
    <hyperlink ref="AG172" r:id="rId165" xr:uid="{12C2C73B-2B02-4F16-8708-174EFA2663E5}"/>
    <hyperlink ref="AG173" r:id="rId166" xr:uid="{6DDC8321-14B1-4C08-8624-7150A9CFF120}"/>
    <hyperlink ref="AG174" r:id="rId167" xr:uid="{5830DDC1-CE8C-4F0D-8FF8-31EE91C7A797}"/>
    <hyperlink ref="AG175" r:id="rId168" xr:uid="{E265D721-1EDD-4CE9-8716-F84DDD470B12}"/>
    <hyperlink ref="AG176" r:id="rId169" xr:uid="{C07DDD50-2C19-44CB-8B96-CF10EE29744F}"/>
    <hyperlink ref="AG177" r:id="rId170" xr:uid="{3C64AFC1-6885-4300-A9A3-A000118A9108}"/>
    <hyperlink ref="AG178" r:id="rId171" xr:uid="{318AD04B-A811-46A6-BF66-9292DD673A64}"/>
    <hyperlink ref="AG179" r:id="rId172" xr:uid="{2C7F14D0-39BF-49E3-8BB5-881C3E18173A}"/>
    <hyperlink ref="AG180" r:id="rId173" xr:uid="{0480995A-4F41-46A5-BFF9-378DF4D0BF8A}"/>
    <hyperlink ref="AG181" r:id="rId174" xr:uid="{C7E12B3F-3930-41F5-9014-072177ADF7B7}"/>
    <hyperlink ref="AG182" r:id="rId175" xr:uid="{06C249B3-4159-4D1A-A02F-481064D12BFB}"/>
    <hyperlink ref="AG183" r:id="rId176" xr:uid="{F510FF58-8C97-437E-A1C3-F30B8317F20C}"/>
    <hyperlink ref="AG184" r:id="rId177" xr:uid="{C9A06678-AD17-4839-94F9-EC5C0C22A595}"/>
    <hyperlink ref="AG185" r:id="rId178" xr:uid="{690366DD-96D3-498D-BEDF-8E4C3A5A0F50}"/>
    <hyperlink ref="AG186" r:id="rId179" xr:uid="{919F9CB2-2A7C-4159-A7E4-0667179FEE1D}"/>
    <hyperlink ref="AG187" r:id="rId180" xr:uid="{DF2525C0-9A55-42B6-869E-6DC5D277DDB2}"/>
    <hyperlink ref="AG188" r:id="rId181" xr:uid="{2EBA1E09-699E-4A67-A445-B3DB4265BA2A}"/>
    <hyperlink ref="AG189" r:id="rId182" xr:uid="{26521DBB-FFE5-43C7-B4E6-AA2C7304209C}"/>
    <hyperlink ref="AG190" r:id="rId183" xr:uid="{52C931D7-F50E-4A80-84C3-0F47D08E8A40}"/>
    <hyperlink ref="AG191" r:id="rId184" xr:uid="{17651EE0-3AB9-4D56-96E5-1DF021FF17A3}"/>
    <hyperlink ref="AG192" r:id="rId185" xr:uid="{71ADECC6-1349-43BD-97D1-BEAD37D87A6C}"/>
    <hyperlink ref="AG193" r:id="rId186" xr:uid="{967019BD-6515-40D7-A2BE-E2793C7AB8AE}"/>
    <hyperlink ref="AG194" r:id="rId187" xr:uid="{097CB80D-0BE0-4B7A-BCDC-E29F03C00053}"/>
    <hyperlink ref="AG195" r:id="rId188" xr:uid="{C22C89E2-7793-4540-8709-CF8EFA229035}"/>
    <hyperlink ref="AG196" r:id="rId189" xr:uid="{20982D28-718E-4F09-8C75-13F46E5D998F}"/>
    <hyperlink ref="AG197" r:id="rId190" xr:uid="{F9C5CC31-C780-4821-8863-8906C8A7FC3E}"/>
    <hyperlink ref="AG198" r:id="rId191" xr:uid="{3BF61809-67A1-47FA-82B5-1E13D628FE6D}"/>
    <hyperlink ref="AG199" r:id="rId192" xr:uid="{9255CE1B-2190-4C43-8345-FBA1D1B3AF0D}"/>
    <hyperlink ref="AG200" r:id="rId193" xr:uid="{DA6B8907-5F1A-429B-B1A2-EE65A2BF1992}"/>
    <hyperlink ref="AG201" r:id="rId194" xr:uid="{DFD1D163-43DA-4D49-8CCE-71082FB6560C}"/>
    <hyperlink ref="AG202" r:id="rId195" xr:uid="{BD476E4B-098C-4478-B6C6-DDF2BB2FEE0E}"/>
    <hyperlink ref="AG203" r:id="rId196" xr:uid="{94C9BD2B-28F8-4791-B200-E5B5D17E4CBD}"/>
    <hyperlink ref="AG204" r:id="rId197" xr:uid="{BCA6998B-E0E5-4196-BE73-30B70AE44702}"/>
    <hyperlink ref="AG205" r:id="rId198" xr:uid="{F306E83E-9F0C-4D9A-86DF-3EF5323760AD}"/>
    <hyperlink ref="AG206" r:id="rId199" xr:uid="{CCBE1BE0-181D-4A59-B31E-2E8990549DBF}"/>
    <hyperlink ref="AG207" r:id="rId200" xr:uid="{FCA40EFC-91AD-407B-B7C9-82E834014EFB}"/>
    <hyperlink ref="AG208" r:id="rId201" xr:uid="{C7B81F03-AC89-4A4A-B5F7-1582FCE5E94A}"/>
    <hyperlink ref="AG209" r:id="rId202" xr:uid="{24C4EF02-9E65-4620-B2CA-81D9D8EFA40B}"/>
    <hyperlink ref="AG210" r:id="rId203" xr:uid="{BE94F154-3CD5-4600-8C1D-003BF0E0F573}"/>
    <hyperlink ref="AG211" r:id="rId204" xr:uid="{C3070DF9-C129-4427-8F68-5173207D2595}"/>
    <hyperlink ref="AG212" r:id="rId205" xr:uid="{83A2B29C-8282-4117-B12D-0B7935E10DB2}"/>
    <hyperlink ref="AG213" r:id="rId206" xr:uid="{946442EF-ECEB-49D2-9690-5AA1C87C680D}"/>
    <hyperlink ref="AG214" r:id="rId207" xr:uid="{D07C0CC4-366E-4BBD-BA57-C0C2E70E2348}"/>
    <hyperlink ref="AG215" r:id="rId208" xr:uid="{2F8D9B57-A282-4373-A51F-CA5A507C5120}"/>
    <hyperlink ref="AG216" r:id="rId209" xr:uid="{01129944-3064-40E2-AA24-5C6A858AC98E}"/>
    <hyperlink ref="AG217" r:id="rId210" xr:uid="{1CC6C407-3DCF-421F-B848-F0BF62EDF841}"/>
    <hyperlink ref="AG218" r:id="rId211" xr:uid="{AB518901-CB57-4935-9A5C-67A7176D07F6}"/>
    <hyperlink ref="AG219" r:id="rId212" xr:uid="{F4B1C28F-1521-48A5-A623-65D292ABD4FE}"/>
    <hyperlink ref="AG220" r:id="rId213" xr:uid="{0C58DD2F-EE16-4406-A635-96A6F2C05EB9}"/>
    <hyperlink ref="AG221" r:id="rId214" xr:uid="{4BF90F05-7714-48A6-B89D-183FDBBABE5F}"/>
    <hyperlink ref="AG222" r:id="rId215" xr:uid="{4D5BEB8B-D2CA-4DAB-89C3-0B62B4A68854}"/>
    <hyperlink ref="AG223" r:id="rId216" xr:uid="{3471AEF5-5651-4B16-9CC6-569DFC46E243}"/>
    <hyperlink ref="AG224" r:id="rId217" xr:uid="{00B13DA8-BF49-453C-A68A-93009FF3668C}"/>
    <hyperlink ref="AG225" r:id="rId218" xr:uid="{DEF9EFB7-8703-410B-BA72-8DCC289FAE66}"/>
    <hyperlink ref="AG226" r:id="rId219" xr:uid="{6A06AFF8-C2E8-4848-A2AE-49B4674C7DAC}"/>
    <hyperlink ref="AG227" r:id="rId220" xr:uid="{377BF69A-B060-45F7-8D3E-E89E1DCA31A5}"/>
    <hyperlink ref="AG228" r:id="rId221" xr:uid="{E42B368E-D598-4561-9786-474A382AEBF2}"/>
    <hyperlink ref="AG229" r:id="rId222" xr:uid="{FBB600EE-8A54-4920-A4C0-D3BD76E430BB}"/>
    <hyperlink ref="AG230" r:id="rId223" xr:uid="{7C3320EC-881E-4EEE-BA69-885B8620D1F8}"/>
    <hyperlink ref="AG231" r:id="rId224" xr:uid="{1C27F00C-6F3E-48FF-AB87-B85E387D8DF2}"/>
    <hyperlink ref="AG232" r:id="rId225" xr:uid="{06517551-CBC7-4644-9787-AD5ED29B0FE9}"/>
    <hyperlink ref="AG233" r:id="rId226" xr:uid="{5289DCA8-D78D-4857-9892-2476264D1F1E}"/>
    <hyperlink ref="AG234" r:id="rId227" xr:uid="{480788DF-C968-4786-B1FB-2F2B105AE696}"/>
    <hyperlink ref="AG235" r:id="rId228" xr:uid="{F93FEA7D-E9E9-4E65-9BD3-864F3EC349D2}"/>
    <hyperlink ref="AG236" r:id="rId229" xr:uid="{2DD7844F-47F3-4112-A5D2-08BF2E6BDAE6}"/>
    <hyperlink ref="AG237" r:id="rId230" xr:uid="{2C4B2F93-56D1-4744-AE3D-6C725903AFAC}"/>
    <hyperlink ref="AG238" r:id="rId231" xr:uid="{C55B70C0-EA3A-4A65-AE9F-EEDDE9A6D3F0}"/>
    <hyperlink ref="AG239" r:id="rId232" xr:uid="{2E87252F-8733-48C7-BF91-42B7919C4DC2}"/>
    <hyperlink ref="AG240" r:id="rId233" xr:uid="{F848E39B-EA1D-4464-A3FE-55C16E8029A6}"/>
    <hyperlink ref="AG241" r:id="rId234" xr:uid="{D25ED217-EBC2-4150-A2E6-E41AB61889B4}"/>
    <hyperlink ref="AG242" r:id="rId235" xr:uid="{28BCE2B3-98B2-439F-A36C-786C2CE7E3BD}"/>
    <hyperlink ref="AG243" r:id="rId236" xr:uid="{175B0C80-B9E3-41C5-88C8-038EEAEBB4CD}"/>
    <hyperlink ref="AG244" r:id="rId237" xr:uid="{BF741C22-2651-4290-A8E6-632A52431EA8}"/>
    <hyperlink ref="AG245" r:id="rId238" xr:uid="{ABC31FE1-C0AC-4C20-9D6D-4E75565AD9C8}"/>
    <hyperlink ref="AG246" r:id="rId239" xr:uid="{728A98A9-50D8-4FDB-9A86-B9FB3FB1C8DE}"/>
    <hyperlink ref="AG247" r:id="rId240" xr:uid="{A3E41E2D-314B-42FA-966D-F2E5F28EB6A1}"/>
    <hyperlink ref="AG248" r:id="rId241" xr:uid="{CF9217C3-CACC-4105-A974-23C79AC0B842}"/>
    <hyperlink ref="AG249" r:id="rId242" xr:uid="{FFA30B13-5A24-499E-9B66-6C7F2C5FE7CE}"/>
    <hyperlink ref="AG250" r:id="rId243" xr:uid="{B60702C1-34A5-4B27-A8DD-99ECA3284286}"/>
    <hyperlink ref="AG251" r:id="rId244" xr:uid="{381DC714-2AAF-4E1D-97C9-54AD34B5FB39}"/>
    <hyperlink ref="AG252" r:id="rId245" xr:uid="{5E197D2B-3A02-4ACF-9216-ACAA27ADB949}"/>
    <hyperlink ref="AG253" r:id="rId246" xr:uid="{1478CDA9-BD84-45E7-82A3-C73E17ACCA7C}"/>
    <hyperlink ref="AG254" r:id="rId247" xr:uid="{A3DE4D4D-59F0-4EEF-979D-5211D87E9780}"/>
    <hyperlink ref="AG255" r:id="rId248" xr:uid="{6CA5E783-22EB-46F7-B901-5B92EA60B37F}"/>
    <hyperlink ref="AG256" r:id="rId249" xr:uid="{BF0BD228-0D1C-4DC2-A226-57C251652ECA}"/>
    <hyperlink ref="AG257" r:id="rId250" xr:uid="{9FE41298-CD56-4F1E-A4F2-34C66E472453}"/>
    <hyperlink ref="AG258" r:id="rId251" xr:uid="{646B0DBD-23DB-43E9-8A72-54690BC33F06}"/>
    <hyperlink ref="AG259" r:id="rId252" xr:uid="{94636852-7752-4F5E-B8BD-F8F0D7ADD9E1}"/>
    <hyperlink ref="AG260" r:id="rId253" xr:uid="{4B2CC95C-39C4-49A0-A45F-D3142AF915F2}"/>
    <hyperlink ref="AG261" r:id="rId254" xr:uid="{87D30334-EB0B-4CE5-9C4D-E61FDD95FB7F}"/>
    <hyperlink ref="AG262" r:id="rId255" xr:uid="{1D116E08-F75D-43A4-B6D4-472FCFE84BE1}"/>
    <hyperlink ref="AG263" r:id="rId256" xr:uid="{DCCA393A-E05D-4229-AADC-DA4FD069ABF0}"/>
    <hyperlink ref="AG264" r:id="rId257" xr:uid="{BAEA2641-CFFE-49E9-A809-B34E3E897691}"/>
    <hyperlink ref="AG265" r:id="rId258" xr:uid="{8B6FEF4B-98C4-47B0-9333-D8BBF52CDFAA}"/>
    <hyperlink ref="AG266" r:id="rId259" xr:uid="{C7D4F3D9-328D-4157-8836-0890CC0BC8A3}"/>
    <hyperlink ref="AG267" r:id="rId260" xr:uid="{463CF195-869E-4B39-BFB8-9891A177BEE6}"/>
    <hyperlink ref="AG268" r:id="rId261" xr:uid="{3E0AC3C3-66E9-47F1-934F-30584933C0F4}"/>
    <hyperlink ref="AG269" r:id="rId262" xr:uid="{ED74A48F-F3C8-4C3F-85AC-849D143EC4E2}"/>
    <hyperlink ref="AG270" r:id="rId263" xr:uid="{2601ACFF-5208-4EFD-B647-701EE5A9CD83}"/>
    <hyperlink ref="AG271" r:id="rId264" xr:uid="{F8B0D710-FC8C-47F0-BB90-97FC848B435B}"/>
    <hyperlink ref="AG272" r:id="rId265" xr:uid="{55BDF59A-9087-4247-9912-0B59AA10DFC6}"/>
    <hyperlink ref="AG273" r:id="rId266" xr:uid="{750A1396-BDAD-4730-9722-6A28849D05B0}"/>
    <hyperlink ref="AG274" r:id="rId267" xr:uid="{BDD9E06B-2B8B-46F1-ABB3-5E615A9F2AAE}"/>
    <hyperlink ref="AG275" r:id="rId268" xr:uid="{C404285D-7014-4E5A-8521-1AF509F96953}"/>
    <hyperlink ref="AG276" r:id="rId269" xr:uid="{7A0AE591-6C99-412F-93E2-D8490A68CBC7}"/>
    <hyperlink ref="AG277" r:id="rId270" xr:uid="{02646BB6-89BC-4219-ADB1-C15E0E6BB3E6}"/>
    <hyperlink ref="AG278" r:id="rId271" xr:uid="{CE16FE1E-6617-4B90-8075-B08B269BE806}"/>
    <hyperlink ref="AG279" r:id="rId272" xr:uid="{7A2664D0-5246-4008-8849-F38B115D6400}"/>
    <hyperlink ref="AG280" r:id="rId273" xr:uid="{E302B944-FA29-40CE-9199-4DE2BFD2EA86}"/>
    <hyperlink ref="AG281" r:id="rId274" xr:uid="{92A83476-F31A-4BCF-AC03-CF06C98040BC}"/>
    <hyperlink ref="AG282" r:id="rId275" xr:uid="{F52E4284-CAF1-48D0-B18C-E65A1BA227DA}"/>
    <hyperlink ref="AG283" r:id="rId276" xr:uid="{B719CB3B-789B-4F75-A7B8-C7566350AE47}"/>
    <hyperlink ref="AG284" r:id="rId277" xr:uid="{8029EAE8-F98B-4B64-9E17-FE35AFDEB3DA}"/>
    <hyperlink ref="AG285" r:id="rId278" xr:uid="{878A9163-1795-40CB-B188-8FABDA91909A}"/>
    <hyperlink ref="AG286" r:id="rId279" xr:uid="{F01D6AD4-949D-432F-99D1-C0FA1F4406DF}"/>
    <hyperlink ref="AG287" r:id="rId280" xr:uid="{30AC3C8D-D7DA-41A1-A19A-ACFA107CBF6B}"/>
    <hyperlink ref="AG288" r:id="rId281" xr:uid="{71487E49-4B4F-4389-AD64-BF1399821C24}"/>
    <hyperlink ref="AG289" r:id="rId282" xr:uid="{EF3D1155-968F-4C49-944A-BEC617049574}"/>
    <hyperlink ref="AG290" r:id="rId283" xr:uid="{0BEAA2B3-38D8-4EBA-B8CA-086156AE6D08}"/>
    <hyperlink ref="AG291" r:id="rId284" xr:uid="{951DB8D7-9916-4B8D-BF4C-7CAD583802D0}"/>
    <hyperlink ref="AG292" r:id="rId285" xr:uid="{2F66A292-C73D-4CA2-B416-214DFF50C2F2}"/>
    <hyperlink ref="AG293" r:id="rId286" xr:uid="{021343D8-F75D-4789-89E0-F25555684E89}"/>
    <hyperlink ref="AG294" r:id="rId287" xr:uid="{121E44C3-623B-4F36-8C6F-BE13E74689D1}"/>
    <hyperlink ref="AG295" r:id="rId288" xr:uid="{1DBED7F1-9308-4F12-A85D-A02B9F730C5A}"/>
    <hyperlink ref="AG296" r:id="rId289" xr:uid="{AEFE7030-E1AF-4F6A-94CB-B8BF73FD9DFC}"/>
    <hyperlink ref="AG297" r:id="rId290" xr:uid="{36C75C16-70D4-4FFF-8A63-B38DD45B48CA}"/>
    <hyperlink ref="AG298" r:id="rId291" xr:uid="{290C45A2-A757-46CE-A07F-5A67B365DBEF}"/>
    <hyperlink ref="AG299" r:id="rId292" xr:uid="{E0ECC76D-A9E9-4C1E-A892-6C6DAD8FF93E}"/>
    <hyperlink ref="AG300" r:id="rId293" xr:uid="{CB177CA0-6622-41A8-B368-7206ABD90E57}"/>
    <hyperlink ref="AG301" r:id="rId294" xr:uid="{17D6C24E-5772-4C4D-B96C-CB36B2642820}"/>
    <hyperlink ref="AG302" r:id="rId295" xr:uid="{E8B8898D-CCBC-44F9-A2A6-BF17B9FA89CE}"/>
    <hyperlink ref="AG303" r:id="rId296" xr:uid="{8391310A-05D4-427E-AF00-9D50BF41E320}"/>
    <hyperlink ref="AG304" r:id="rId297" xr:uid="{2BF26F77-0B54-4C17-A962-671A93AD058C}"/>
    <hyperlink ref="AG305" r:id="rId298" xr:uid="{31B0599C-AEC3-431E-82ED-3FDD359F0509}"/>
    <hyperlink ref="AG306" r:id="rId299" xr:uid="{68A81D0D-480E-4A10-8652-B61F7AF91B58}"/>
    <hyperlink ref="AG307" r:id="rId300" xr:uid="{14E260C9-A2AD-4CA6-B712-097709784E5F}"/>
    <hyperlink ref="AG308" r:id="rId301" xr:uid="{4F144FDD-76F6-4F65-B908-19DC8D0D3DCF}"/>
    <hyperlink ref="AG309" r:id="rId302" xr:uid="{BDE30735-D8FD-400F-8D2F-D9C77E17D2B0}"/>
    <hyperlink ref="AG310" r:id="rId303" xr:uid="{3DCA0962-AC8B-499A-B59A-389ADBE3C462}"/>
    <hyperlink ref="AG311" r:id="rId304" xr:uid="{3D5E71BB-B36F-448F-8628-8BC64AD077D8}"/>
    <hyperlink ref="AG312" r:id="rId305" xr:uid="{E257A4C7-7E65-4DEE-BFC0-09C32D983EDD}"/>
    <hyperlink ref="AG313" r:id="rId306" xr:uid="{7444F7C5-3C3D-4878-9ED5-E3AC3F1A30F3}"/>
    <hyperlink ref="AG314" r:id="rId307" xr:uid="{6A924FD8-41BB-4B84-9189-B17771A795D5}"/>
    <hyperlink ref="AG315" r:id="rId308" xr:uid="{A120BE26-3059-4B14-A827-85CE9925D360}"/>
    <hyperlink ref="AG316" r:id="rId309" xr:uid="{01CCF83D-42C1-42BE-AC8E-7D6BED7D1F89}"/>
    <hyperlink ref="AG317" r:id="rId310" xr:uid="{F2212A87-6CE9-4B8D-A04D-4B16A5212DCA}"/>
    <hyperlink ref="AG318" r:id="rId311" xr:uid="{6AB2B737-1EFA-4D66-A07C-E6E7E400C560}"/>
    <hyperlink ref="AG319" r:id="rId312" xr:uid="{E4E6F98D-AD42-4A36-95AC-7258C89ECA48}"/>
    <hyperlink ref="AG320" r:id="rId313" xr:uid="{01AE029A-60D0-48F9-90B1-ABF66A07968D}"/>
    <hyperlink ref="AG321" r:id="rId314" xr:uid="{363A7FC9-C83F-413F-A26C-36EFEA967C43}"/>
    <hyperlink ref="AG322" r:id="rId315" xr:uid="{4741B715-EF38-4248-92FC-C3ADDA5A0BED}"/>
    <hyperlink ref="AG323" r:id="rId316" xr:uid="{BDE14E20-D89F-4A46-B8C0-81CF5FF30B07}"/>
    <hyperlink ref="AG324" r:id="rId317" xr:uid="{7DB71ABD-9D51-4253-8292-078188945FA2}"/>
    <hyperlink ref="AE22" r:id="rId318" display="https://ieeg-my.sharepoint.com/:b:/g/personal/transparencia_ieeg_org_mx/ESmVT2qg_DZHhlZykK_UyMUB8FHvw1Vdy97cfAM03Jee9A?e=z28Qq6" xr:uid="{1845CE7E-7B7B-46A6-9483-0168150BFD11}"/>
    <hyperlink ref="AE39" r:id="rId319" display="https://ieeg-my.sharepoint.com/:b:/g/personal/transparencia_ieeg_org_mx/EbMB-7d6RNRGm-R3VvHKIjIBuN4Ld7K4k3WFy_6490ppuw?e=HfIDTm" xr:uid="{F3891489-0BC4-4EDD-9978-249F8CC79B83}"/>
    <hyperlink ref="AE71" r:id="rId320" display="https://ieeg-my.sharepoint.com/:b:/g/personal/transparencia_ieeg_org_mx/ETdrvxPB69RIsA-r4UhhLpwBsXT1HVNK18ycRAhntL3_Ow?e=FGoosP" xr:uid="{4225B698-1F9A-4D2B-9E6F-19AB58981998}"/>
    <hyperlink ref="AE109" r:id="rId321" display="https://ieeg-my.sharepoint.com/:b:/g/personal/transparencia_ieeg_org_mx/EdLsf3Zs94FLpOxu8V_k-WQBYP3ktdGHgaxVO82tm6fY-A?e=EYt3SH" xr:uid="{642ACA17-7DFC-40B5-82F1-9E8549FFCB38}"/>
    <hyperlink ref="AE115" r:id="rId322" display="https://ieeg-my.sharepoint.com/:b:/g/personal/transparencia_ieeg_org_mx/ER1vowb0teFKsPFnPAYvGx4Bt03scLd1Zpif621f4PSTxQ?e=4RK81C" xr:uid="{2575DF15-6AB8-4998-A640-BEF952A1DA98}"/>
    <hyperlink ref="AE130" r:id="rId323" display="https://ieeg-my.sharepoint.com/:b:/g/personal/transparencia_ieeg_org_mx/ERi-suFxW9FFlU44Bz8D4PgB6lD6gs21MYZNHYMOisfmcQ?e=AafzxK" xr:uid="{02761D6E-946B-4D40-A4BE-B50B8F88A567}"/>
    <hyperlink ref="AE134" r:id="rId324" display="https://ieeg-my.sharepoint.com/:b:/g/personal/transparencia_ieeg_org_mx/EU6G-FoNWxdBqYs01PeLFzQBka9PAJPCdPg-tyjNrESw7Q?e=nmptlb" xr:uid="{2B0FBEA0-C471-4922-91E6-A77F57DA8A38}"/>
    <hyperlink ref="AE136" r:id="rId325" display="https://ieeg-my.sharepoint.com/:b:/g/personal/transparencia_ieeg_org_mx/ESlJUIxHYTJMitky4nDfUHMB1deaA0ghvWqF06ja9Hkz3A?e=0GnQkY" xr:uid="{31694A47-17C7-443E-A19C-BF63B5C41176}"/>
    <hyperlink ref="AE139" r:id="rId326" display="https://ieeg-my.sharepoint.com/:b:/g/personal/transparencia_ieeg_org_mx/ERNH0T4whNhOqS2TfkFSeCsBDeal9KsTVbUHjWb9ZzYIYg?e=DG5hOa" xr:uid="{7A0A7E64-5C4D-49E5-87E2-B12C84B020D1}"/>
    <hyperlink ref="AE152" r:id="rId327" display="https://ieeg-my.sharepoint.com/:b:/g/personal/transparencia_ieeg_org_mx/EaD6BqaSDXtLn-15o_U88tMBH7H-E1IxUmaTeKmWhAn32A?e=JAncVV" xr:uid="{B95A491F-57A1-4E5B-8E35-84B1FCDF05E0}"/>
    <hyperlink ref="AE154" r:id="rId328" display="https://ieeg-my.sharepoint.com/:b:/g/personal/transparencia_ieeg_org_mx/EYWrDYqkS4VGoAGuQujImrIBM0ArEBcA55qAFqFKpfNCxg?e=ueMjgs" xr:uid="{87F1B034-C443-4CCF-9573-3AD967FA7696}"/>
    <hyperlink ref="AE195" r:id="rId329" display="https://ieeg-my.sharepoint.com/:b:/g/personal/transparencia_ieeg_org_mx/EYHmdWZSi_1GgDPCS2m7VDwBrWUov4MqBj0M1myFv9_44w?e=wNHjJr" xr:uid="{C5E9F914-4B2A-4F98-8E91-CA328C115EEA}"/>
    <hyperlink ref="AE200" r:id="rId330" display="https://ieeg-my.sharepoint.com/:b:/g/personal/transparencia_ieeg_org_mx/EUjBXZEl0NpEvPOWoMh84NEBwygLXAHieF7G0pY7uq3CbA?e=S73fPA" xr:uid="{B5393D08-46E7-4E5D-AE5D-8545CD0B8AD7}"/>
    <hyperlink ref="AE205" r:id="rId331" display="https://ieeg-my.sharepoint.com/:b:/g/personal/transparencia_ieeg_org_mx/ERvgORY0BCVNiZPo76f4NyIBLkIacj-ST2h1-dWtOgKTHA?e=RTKe9l" xr:uid="{F2A72C06-CC08-470E-B9CB-C44D6A070918}"/>
    <hyperlink ref="AE221" r:id="rId332" display="https://ieeg-my.sharepoint.com/:b:/g/personal/transparencia_ieeg_org_mx/EbwqpdR7nYRNiEYTqs9UVnsBkgj9yOgVOGwq2Xht2JYS6g?e=mGhveK" xr:uid="{D1F358A3-89DE-4204-9D57-5E6B99A87EF4}"/>
    <hyperlink ref="AE233" r:id="rId333" display="https://ieeg-my.sharepoint.com/:b:/g/personal/transparencia_ieeg_org_mx/ES5UrASnDhxLvV1v2peaxvYBPvV5ogqJA1_axn5e6Jwz-g?e=I3LfLd" xr:uid="{1CCA2A17-A6B0-4C1E-BE19-C891F9902FA8}"/>
    <hyperlink ref="AE261" r:id="rId334" display="https://ieeg-my.sharepoint.com/:b:/g/personal/transparencia_ieeg_org_mx/EYQSz991ptxMv3pDu2BkDSsBnAoQ0g0UJfbu-UdROOcOeg?e=4QY5nX" xr:uid="{F2272087-D58A-40C0-ADDF-7CF3FEC212DD}"/>
    <hyperlink ref="AE273" r:id="rId335" display="https://ieeg-my.sharepoint.com/:b:/g/personal/transparencia_ieeg_org_mx/ES9yGGP3bKFFnd4dnH6LVrYBwrY-eYY4avISCGDQitMQLg?e=40hoDv" xr:uid="{5DE8F757-FE4A-4437-BB66-9C91D90890DF}"/>
    <hyperlink ref="AE300" r:id="rId336" display="https://ieeg-my.sharepoint.com/:b:/g/personal/transparencia_ieeg_org_mx/EdKef63zxL1Cl3GePLSUf6gBTXhQ2Za4HJOArl6uP7mtXg?e=p0wBB2" xr:uid="{5EA58654-4C05-4D5C-844C-33A8300727AD}"/>
    <hyperlink ref="AE8" r:id="rId337" display="https://ieeg-my.sharepoint.com/:b:/g/personal/transparencia_ieeg_org_mx/EQQS0W-Xv1pMhgZmXIJT278BKH1zBqxUzhdKIoTuGGWKRA?e=kJXOi2" xr:uid="{1615F55E-680C-47C0-84B9-7CF34E5D0CE8}"/>
    <hyperlink ref="AE10" r:id="rId338" display="https://ieeg-my.sharepoint.com/:b:/g/personal/transparencia_ieeg_org_mx/EUqCCFraXD5FvJ9d-9_tWi0BoXKsxRVBxiIj5Vk4oeCbgw?e=ZaKxVv" xr:uid="{1BDA669A-CE12-4393-AE8B-8AB288DB9213}"/>
    <hyperlink ref="AE12" r:id="rId339" display="https://ieeg-my.sharepoint.com/:b:/g/personal/transparencia_ieeg_org_mx/EQ15IYVoTsxGhcZ5FJVIvgABpJoKruyCmrNGR9xvgiNE2g?e=a2Dy2E" xr:uid="{46FB5FA4-DCFF-4748-8243-62BBAA6CCD62}"/>
    <hyperlink ref="AE14" r:id="rId340" display="https://ieeg-my.sharepoint.com/:b:/g/personal/transparencia_ieeg_org_mx/EYBRfJ_jXKdOqqSyBMNPHjMB0PJqizdYGAiZraiFWzaB9Q?e=x772hb" xr:uid="{9A2D72A2-81D7-4E31-9660-6861E8A48F46}"/>
    <hyperlink ref="AE15" r:id="rId341" display="https://ieeg-my.sharepoint.com/:b:/g/personal/transparencia_ieeg_org_mx/EU6ntKvf9_tNp4oeBqvoYMEB4HmQ3qAUZABDcBvOClSlzw?e=dJwydT" xr:uid="{2739B7E9-26C7-4903-933F-76DEEDC6A198}"/>
    <hyperlink ref="AE23" r:id="rId342" display="https://ieeg-my.sharepoint.com/:b:/g/personal/transparencia_ieeg_org_mx/Eb-cBXglPXRCtuWTzRl99OkBegvmNNYleS7ZTpCYRHV3cw?e=cEDp2g" xr:uid="{D9928E52-9379-4179-998E-01EEB94993E6}"/>
    <hyperlink ref="AE24" r:id="rId343" display="https://ieeg-my.sharepoint.com/:b:/g/personal/transparencia_ieeg_org_mx/EW-r1iA9rs5DhxWTV7ymifEBDrifMUKvFHMYrigR69oZww?e=VSIvVY" xr:uid="{0523FB84-2320-406A-AA88-2A2D06E574D1}"/>
    <hyperlink ref="AE25" r:id="rId344" display="https://ieeg-my.sharepoint.com/:b:/g/personal/transparencia_ieeg_org_mx/EZcGnNT41blIkyeVfAL2ZXsBmQGE6s5580Auoc43GUyNow?e=gbkirZ" xr:uid="{AAB8BC45-8A8E-4098-B08C-26DFC1525106}"/>
    <hyperlink ref="AE26" r:id="rId345" display="https://ieeg-my.sharepoint.com/:b:/g/personal/transparencia_ieeg_org_mx/Eb3UecNEI4dPs_SJpuXwaOYBWbfUUw0AfBKt6g4okJJHgA?e=qUH39i" xr:uid="{3F9D87FC-FBC5-4F23-B097-FDC0FC278BAE}"/>
    <hyperlink ref="AE27" r:id="rId346" display="https://ieeg-my.sharepoint.com/:b:/g/personal/transparencia_ieeg_org_mx/EZ_awdL6jllKnTZDTuKXTVsByncJNwyrUNUPTAv4IOt7RQ?e=HwVVu6" xr:uid="{089AF26A-DDF3-4FBA-BEE6-C8C364615C0B}"/>
    <hyperlink ref="AE29" r:id="rId347" display="https://ieeg-my.sharepoint.com/:b:/g/personal/transparencia_ieeg_org_mx/ESzSGu-HHVRNjkwqMP8JRjgBU42KtXUp7ytrtfVh6g4o8A?e=h7jGpG" xr:uid="{9DEEB443-F083-465A-842B-2E7F85AA2B9E}"/>
    <hyperlink ref="AE30" r:id="rId348" display="https://ieeg-my.sharepoint.com/:b:/g/personal/transparencia_ieeg_org_mx/EdrFamvawZ1IqXmP-XEw7e4BmBD-PsVtzz6vQvPvfFCDVQ?e=EYfWmw" xr:uid="{27CC64D8-E1DB-4CBE-AC47-14AF52D0A101}"/>
    <hyperlink ref="AE31" r:id="rId349" display="https://ieeg-my.sharepoint.com/:b:/g/personal/transparencia_ieeg_org_mx/EVsq74MeFeBAo0cAcvN1PskB7rxcFMMkZ7Ri4X7IyYHgWg?e=TWDfPs" xr:uid="{79AECDD0-0B15-4686-BB89-1C6BF16DEAB2}"/>
    <hyperlink ref="AE32" r:id="rId350" display="https://ieeg-my.sharepoint.com/:b:/g/personal/transparencia_ieeg_org_mx/EXaDrcsYfN5Jj-sTJDlkILUBJYPBE57i_GssEP5e3tZj5Q?e=z1CcBJ" xr:uid="{81EE0924-CBB1-4E40-85AC-28B0B21CDDA8}"/>
    <hyperlink ref="AE33" r:id="rId351" display="https://ieeg-my.sharepoint.com/:b:/g/personal/transparencia_ieeg_org_mx/EQNLjeNicIVNsGSuvzUKCQsBpIaogGSQo73iLehQGzCJAQ?e=AJKIfo" xr:uid="{83F75D71-7721-4651-A62B-CBA30504893B}"/>
    <hyperlink ref="AE36" r:id="rId352" display="https://ieeg-my.sharepoint.com/:b:/g/personal/transparencia_ieeg_org_mx/Ea5hdf70ZadGr5iug_PkZi0BgKVhamgm__10h2ofVRqXWw?e=QXdZHW" xr:uid="{46B15E87-D560-4020-9FDB-3FF47DB15EDC}"/>
    <hyperlink ref="AE38" r:id="rId353" display="https://ieeg-my.sharepoint.com/:b:/g/personal/transparencia_ieeg_org_mx/ESs5Jm4eTgROuKHiampVmL8B9zSM_6SDyBSnWxCfDexWCQ?e=NDPRfg" xr:uid="{FEC01456-302C-4E51-9C96-BD4FC602FE97}"/>
    <hyperlink ref="AE40" r:id="rId354" display="https://ieeg-my.sharepoint.com/:b:/g/personal/transparencia_ieeg_org_mx/EQbOQ5Qg8_5NhLflCqgIx1oBwfazf5tS9jvWfAHidw00Jg?e=Pi77dW" xr:uid="{CA2D31C0-E921-40E4-983F-1C85EE611344}"/>
    <hyperlink ref="AE41" r:id="rId355" display="https://ieeg-my.sharepoint.com/:b:/g/personal/transparencia_ieeg_org_mx/ETP1FExHxSVCmQJ-ihmUuSABmhZpCWyiUlCdFnPFQxGRSA?e=P6GCG6" xr:uid="{1EAEFC9D-2B94-4D3F-A71F-EC921C75C570}"/>
    <hyperlink ref="AE44" r:id="rId356" display="https://ieeg-my.sharepoint.com/:b:/g/personal/transparencia_ieeg_org_mx/ESnd-FyNbhJMo2V6umVW03sBw9vLa57WqdzJwUU_f0wGeA?e=NHoGnO" xr:uid="{A2AD0533-9ED2-4560-A77F-2A4B78681937}"/>
    <hyperlink ref="AE45" r:id="rId357" display="https://ieeg-my.sharepoint.com/:b:/g/personal/transparencia_ieeg_org_mx/EfbtWuEBf4pEt6jkjAsuhksB5gR1DJxykA4nuDCQ_CPbgA?e=eS5OoF" xr:uid="{181449A7-6453-461D-89D6-6D00997177C5}"/>
    <hyperlink ref="AE46" r:id="rId358" display="https://ieeg-my.sharepoint.com/:b:/g/personal/transparencia_ieeg_org_mx/ERL-cHUDQ-9AltCj7csxXJkBkXn8oRTR8TaTtIbKvadI0g?e=U6ll1u" xr:uid="{5B204BBF-7CA0-4EF5-BE25-CCC6BBA55D62}"/>
    <hyperlink ref="AE47" r:id="rId359" display="https://ieeg-my.sharepoint.com/:b:/g/personal/transparencia_ieeg_org_mx/Efy7mCANls5LvEHpihXG1A8BI6qbrr4FIdpLqk5igIiGHQ?e=FheC8b" xr:uid="{146CC764-7E44-4A41-9810-3B1049BC7C99}"/>
    <hyperlink ref="AE48" r:id="rId360" display="https://ieeg-my.sharepoint.com/:b:/g/personal/transparencia_ieeg_org_mx/ER-ih3RUH2tJlpBj0s-FsVoBc2j7OwXDoYEGKobJQRCMqg?e=L96BE2" xr:uid="{5C6D4E0B-2EA6-4483-8FB1-B483692D4604}"/>
    <hyperlink ref="AE49" r:id="rId361" display="https://ieeg-my.sharepoint.com/:b:/g/personal/transparencia_ieeg_org_mx/EQVqe2945TRMlWFY9q_5smABC5z4Q9k9QccLsJQ2Fhb58w?e=zNjyRy" xr:uid="{2C8EA3AC-8140-43BE-8E8D-889656DFE71F}"/>
    <hyperlink ref="AE51" r:id="rId362" display="https://ieeg-my.sharepoint.com/:b:/g/personal/transparencia_ieeg_org_mx/ERLc8oSUTStBs4sByVS2YE8BxDF3C5ZzyuIoqlBdNcQF0A?e=Uy0LnQ" xr:uid="{34CB75B0-687A-4DC3-A7FA-968F484F98B4}"/>
    <hyperlink ref="AE53" r:id="rId363" display="https://ieeg-my.sharepoint.com/:b:/g/personal/transparencia_ieeg_org_mx/EWcLQe1jWUZJipBudiuPS8wB80AMaYhsENE90RjHBn7xdw?e=DpFtfU" xr:uid="{5D316D35-ACD4-4AA8-9899-7BE7D43EC9D9}"/>
    <hyperlink ref="AE54" r:id="rId364" display="https://ieeg-my.sharepoint.com/:b:/g/personal/transparencia_ieeg_org_mx/EcsxFowKK8hNvGnkbaR2lZ4B66FE17qFWhV-uo0Xr0_QhQ?e=35otOq" xr:uid="{48C8FD8D-160C-476F-8D1D-B027CC06A406}"/>
    <hyperlink ref="AE56" r:id="rId365" display="https://ieeg-my.sharepoint.com/:b:/g/personal/transparencia_ieeg_org_mx/EW4QmpVL8U9Ek9gkjyTWzKwBeXwF2aE-ettjw7tTCoPltA?e=YU1W7K" xr:uid="{6183038B-23F9-445B-B837-FA3F82678C9A}"/>
    <hyperlink ref="AE57" r:id="rId366" display="https://ieeg-my.sharepoint.com/:b:/g/personal/transparencia_ieeg_org_mx/EX7nppGvVVlHjrJwdAwCEgcBKj0M7DZ27zN5C4s3ENVtWg?e=vK8TOG" xr:uid="{B8351A96-C1D1-4406-B8B5-3E1D23972B04}"/>
    <hyperlink ref="AE59" r:id="rId367" display="https://ieeg-my.sharepoint.com/:b:/g/personal/transparencia_ieeg_org_mx/EQQpHKCWcWRDumE03CpnkPABHJlKjyC9Zq39bApKXSssdg?e=ZBwf2l" xr:uid="{0792039A-4C65-4B6A-BFBB-B94CCB7F827D}"/>
    <hyperlink ref="AE61" r:id="rId368" display="https://ieeg-my.sharepoint.com/:b:/g/personal/transparencia_ieeg_org_mx/EZZLkXJcHuVPsOfftbj41PQBdEFcqvdvmn5kZWHoKilf0w?e=6Hau8u" xr:uid="{17E4F40A-35DB-445E-B363-4CE0E9402F3B}"/>
    <hyperlink ref="AE62" r:id="rId369" display="https://ieeg-my.sharepoint.com/:b:/g/personal/transparencia_ieeg_org_mx/EYoMVdqcHB9CpRNXzeWe_jwB06AHpYuXq6jf01HPngdxPQ?e=K8WSgu" xr:uid="{4C7666D8-67D1-4058-AA40-F62832BD2E85}"/>
    <hyperlink ref="AE63" r:id="rId370" display="https://ieeg-my.sharepoint.com/:b:/g/personal/transparencia_ieeg_org_mx/EQb3n-2dTvRMsVHjxNVhOVcBOnxtdfPXwypc_AW6wuDt1w?e=TsFuT1" xr:uid="{791E1EF8-AEC1-4D42-AF6C-9DB077905808}"/>
    <hyperlink ref="AE64" r:id="rId371" display="https://ieeg-my.sharepoint.com/:b:/g/personal/transparencia_ieeg_org_mx/Ec0wrjX-y7lDnCmtugwEakwBzvWn0CgwCmp5NlKJCIURVA?e=Sa1Oxc" xr:uid="{C3AAD123-1E8D-42A5-97A4-72EB39692CA6}"/>
    <hyperlink ref="AE66" r:id="rId372" display="https://ieeg-my.sharepoint.com/:b:/g/personal/transparencia_ieeg_org_mx/EUUTUESD1HBGoorNvFKsQR4BvHnvfSf3tdc7vzzc_9wLYQ?e=NMR6fG" xr:uid="{A439A5EC-EDA9-4B6F-B0B3-66FDB8FD17E7}"/>
    <hyperlink ref="AE68" r:id="rId373" display="https://ieeg-my.sharepoint.com/:b:/g/personal/transparencia_ieeg_org_mx/ERNYcc8EtKlGjinDag_o5ewBaUy5fwHb8mK_pm4_8Sk-NQ?e=ihbA2C" xr:uid="{8EFBF89A-F81F-4670-A6B2-3995CDB644FF}"/>
    <hyperlink ref="AE74" r:id="rId374" display="https://ieeg-my.sharepoint.com/:b:/g/personal/transparencia_ieeg_org_mx/EQwnZeM04jhFgBlr_l_8nxUBpgiJEvQE4iqUjXjuGVOtqQ?e=qce9dh" xr:uid="{22521B20-ED31-4828-90A5-9EDB0A95D12E}"/>
    <hyperlink ref="AE75" r:id="rId375" display="https://ieeg-my.sharepoint.com/:b:/g/personal/transparencia_ieeg_org_mx/EQarDc33rM1Fhe6pvZ4UKoMBvac0pnYzjJ6LUXL7cR_UmQ?e=HqhQ8u" xr:uid="{D512BA74-814B-4469-A259-D2A28F9428E1}"/>
    <hyperlink ref="AE77" r:id="rId376" display="https://ieeg-my.sharepoint.com/:b:/g/personal/transparencia_ieeg_org_mx/EV2HfAEEXAdDhq2l61aRT0kBP0ZgQup00kPY1IlKx_zGVw?e=tXHmeP" xr:uid="{7FF0AF70-CE7E-4919-B65E-F23DE1833DA8}"/>
    <hyperlink ref="AE78" r:id="rId377" display="https://ieeg-my.sharepoint.com/:b:/g/personal/transparencia_ieeg_org_mx/EQP9CHpiXjhPlBhC4wyKmQEBik6Foy29o_MrgmhHVn5fjw?e=6mK4AG" xr:uid="{F91FF0C6-97F5-4850-A24B-A9A9486E89DC}"/>
    <hyperlink ref="AE80" r:id="rId378" display="https://ieeg-my.sharepoint.com/:b:/g/personal/transparencia_ieeg_org_mx/EdYKK_71n0pIvlduEqcUavMBxQgTlfe84GWueG4N3YjOLw?e=k132Oc" xr:uid="{3E20508C-C82E-4D78-97C3-0F5C1BDE7AE1}"/>
    <hyperlink ref="AE82" r:id="rId379" display="https://ieeg-my.sharepoint.com/:b:/g/personal/transparencia_ieeg_org_mx/Ebra6dipVvhOgoMpbEzSlEABP0tM3bIIG4n9X9qS6J_1lQ?e=P0zKV6" xr:uid="{7E8EBF12-E34B-4C57-B6C2-745D7D721C99}"/>
    <hyperlink ref="AE83" r:id="rId380" display="https://ieeg-my.sharepoint.com/:b:/g/personal/transparencia_ieeg_org_mx/EVvcNCo8qIpLuskpqtpcM8gBgH_5KpDtM_qKlkNLqRNzew?e=iniFwF" xr:uid="{A90970D5-EECE-481F-8F63-440643D52171}"/>
    <hyperlink ref="AE84" r:id="rId381" display="https://ieeg-my.sharepoint.com/:b:/g/personal/transparencia_ieeg_org_mx/EV50kXIjkSlOuMqffoFugF0Bx7exmzwv3hM30vVCRd3Ohg?e=9vGOVW" xr:uid="{B574C05F-1204-47F2-8B1C-25127114E2FD}"/>
    <hyperlink ref="AE86" r:id="rId382" display="https://ieeg-my.sharepoint.com/:b:/g/personal/transparencia_ieeg_org_mx/EV5ekNRsZwtFqBH5cxO_1TkBa3YMCNPA_pDlvGdL76e6LA?e=pax535" xr:uid="{3F39A54A-D789-4D4F-9DC0-6AE01D0AAA99}"/>
    <hyperlink ref="AE87" r:id="rId383" display="https://ieeg-my.sharepoint.com/:b:/g/personal/transparencia_ieeg_org_mx/EefrrWmnbKxFrprEhEaZEdUBnPLo0UOMy6_OscxFuKK5oA?e=yLEmpl" xr:uid="{578B229A-BFD2-4AAE-B770-9A10CF484D22}"/>
    <hyperlink ref="AE89" r:id="rId384" display="https://ieeg-my.sharepoint.com/:b:/g/personal/transparencia_ieeg_org_mx/EaAFmIUxVS9DjiZMiyZEGHABPk7tyvhVV7Ufln6Jaf1ytA?e=zWadfp" xr:uid="{C566AEC6-362A-4812-9879-1EEF48DAA368}"/>
    <hyperlink ref="AE91" r:id="rId385" display="https://ieeg-my.sharepoint.com/:b:/g/personal/transparencia_ieeg_org_mx/Ecb2Y9Lqq-tFh_a4O2G9NF8B6tO5GhzVaMel-z-QjezFPA?e=Jn9TdN" xr:uid="{C07FDC19-4B1F-4B1E-AA17-46B463DBDDD0}"/>
    <hyperlink ref="AE94" r:id="rId386" display="https://ieeg-my.sharepoint.com/:b:/g/personal/transparencia_ieeg_org_mx/EQQcvMeocvZDiECGP7KDmBcBZjlekvNApe2UwTO8-1nmwg?e=WEik67" xr:uid="{392C1449-9AC1-4F6C-8231-F6E55B97D812}"/>
    <hyperlink ref="AE95" r:id="rId387" display="https://ieeg-my.sharepoint.com/:b:/g/personal/transparencia_ieeg_org_mx/ESJK8_45FKFGvSyD7NYruDQBjLlGKeWkN3FeXwBFkwH7qQ?e=gqLZ6I" xr:uid="{8D925CEE-CBB2-4804-8773-8CA47D6EDC9E}"/>
    <hyperlink ref="AE97" r:id="rId388" display="https://ieeg-my.sharepoint.com/:b:/g/personal/transparencia_ieeg_org_mx/EST3v2U2cAJNtaUkCK_8xx8BLeZ4I2chxxG1yxQ4jz-PRA?e=O2xtGC" xr:uid="{68D86C8C-DDF4-4819-B31F-7CB02AA8983F}"/>
    <hyperlink ref="AE98" r:id="rId389" display="https://ieeg-my.sharepoint.com/:b:/g/personal/transparencia_ieeg_org_mx/ERPhZyeJF0pJqaA6dudW1aoBXX4kK6NqohMm9yDeU2nCaw?e=kbOTfd" xr:uid="{46B760E7-9D2B-4C04-B769-3A01414E81B6}"/>
    <hyperlink ref="AE100" r:id="rId390" display="https://ieeg-my.sharepoint.com/:b:/g/personal/transparencia_ieeg_org_mx/Ef1hWxD9HJpFs6s_nx_N9jIBIkviv57YihNCmNEsyTXJag?e=ParNX4" xr:uid="{84D49164-54F5-46A4-B022-C3F005036765}"/>
    <hyperlink ref="AE102" r:id="rId391" display="https://ieeg-my.sharepoint.com/:b:/g/personal/transparencia_ieeg_org_mx/ER_WOGEgDPREmlJlc-g5_hIBjdZGpY-gs-AxJ_OouYHr2g?e=nUqArb" xr:uid="{9FD5195C-242B-4951-B59F-D5A80D2B1755}"/>
    <hyperlink ref="AE103" r:id="rId392" display="https://ieeg-my.sharepoint.com/:b:/g/personal/transparencia_ieeg_org_mx/EdtmRVS7zqtMu2ZtkG26stEBZwR-cQbFwuRx7kOLqYsSuA?e=Nnjv1J" xr:uid="{4DCEE597-E19D-4CA5-8BB7-AA6031933FBC}"/>
    <hyperlink ref="AE105" r:id="rId393" display="https://ieeg-my.sharepoint.com/:b:/g/personal/transparencia_ieeg_org_mx/EZ3iG9W_iZJFiEnzRYiyG54BZeRJ6pafG-ZQCFdZ2VJoOg?e=GGEzYv" xr:uid="{24914679-8DA7-4092-9CBF-467839400491}"/>
    <hyperlink ref="AE107" r:id="rId394" display="https://ieeg-my.sharepoint.com/:b:/g/personal/transparencia_ieeg_org_mx/EXQomBG_PehCrr3SNKvei94B0i5Depp_mG0Nsl2gT5CIDQ?e=YWH5Rl" xr:uid="{174FFB22-2254-44CE-9799-FCB1A6ADEBAF}"/>
    <hyperlink ref="AE108" r:id="rId395" display="https://ieeg-my.sharepoint.com/:b:/g/personal/transparencia_ieeg_org_mx/ERL2wovSTGpGuJcaVqfa6eQBBC17CCcuaVo6O1U627xjRQ?e=2RWygb" xr:uid="{F787AD9F-C437-4D4A-90B6-D4D465D3E406}"/>
    <hyperlink ref="AE111" r:id="rId396" display="https://ieeg-my.sharepoint.com/:b:/g/personal/transparencia_ieeg_org_mx/EfufHwa5m85EmKMHRPuVCAcBwvkCJz0GhOYxgYNwFoBHQg?e=rOlHz6" xr:uid="{B2956872-FE47-4368-BAA1-4C3938BA42C0}"/>
    <hyperlink ref="AE112" r:id="rId397" display="https://ieeg-my.sharepoint.com/:b:/g/personal/transparencia_ieeg_org_mx/EdR2JRupRP1OjDhkIOD_66wBN4nBiZeF40qIXK2Toa34Wg?e=bDjfZk" xr:uid="{635F6E52-C418-4208-B776-7981E641A95E}"/>
    <hyperlink ref="AE114" r:id="rId398" display="https://ieeg-my.sharepoint.com/:b:/g/personal/transparencia_ieeg_org_mx/ESdecqUDpx5PiiHsT_efExoBKLOdncSh0MDHs1E8E8nptQ?e=1bdi1c" xr:uid="{E0791BC5-480C-4364-8A6D-D074CD939691}"/>
    <hyperlink ref="AE117" r:id="rId399" display="https://ieeg-my.sharepoint.com/:b:/g/personal/transparencia_ieeg_org_mx/Efh6-19b0xlEuQsO-xo3qDkBYRFZjvFJbncv4xPB5XsWXw?e=lurBcr" xr:uid="{53279030-933C-424F-852A-0BE7E79621EB}"/>
    <hyperlink ref="AE119" r:id="rId400" display="https://ieeg-my.sharepoint.com/:b:/g/personal/transparencia_ieeg_org_mx/EaXYbvtwuNJBgdY5_oLr2BABMHP3bNZFlANyyR6VC2ygXA?e=rf6yyd" xr:uid="{0C26CFEA-12B9-4F9D-A97B-D5D38DB6676A}"/>
    <hyperlink ref="AE124" r:id="rId401" display="https://ieeg-my.sharepoint.com/:b:/g/personal/transparencia_ieeg_org_mx/EWWvECH2WSZNtLdEUdvnfvkBn4MUC_92GEPg6KnEu3XsnQ?e=G9f64J" xr:uid="{DD6E1695-4FBF-4EB5-838E-D14F4FC6821D}"/>
    <hyperlink ref="AE125" r:id="rId402" display="https://ieeg-my.sharepoint.com/:b:/g/personal/transparencia_ieeg_org_mx/EWoIZtwpUfhCuM0QqkJ3K8wBd7fg9qR6oKunrOI3Td22iw?e=SlRBn9" xr:uid="{4303FEFD-F55B-44F6-A9D9-829ED57FF70A}"/>
    <hyperlink ref="AE126" r:id="rId403" display="https://ieeg-my.sharepoint.com/:b:/g/personal/transparencia_ieeg_org_mx/EWSmYfhbeIROmyhkW6MGziIBXRqnWnVrJAeNdLODDZ_dZA?e=v75Nh8" xr:uid="{6B490B8D-A410-4447-88BD-3DA6A6E9D514}"/>
    <hyperlink ref="AE127" r:id="rId404" display="https://ieeg-my.sharepoint.com/:b:/g/personal/transparencia_ieeg_org_mx/EU55cbv8KLlEhwAmW2vV4acB1Q-AiUE4ZoNhQIfU6sVjlg?e=J85kfg" xr:uid="{3B2EDD9F-5DE1-4FC9-BBEE-2FB29F6C0439}"/>
    <hyperlink ref="AE129" r:id="rId405" display="https://ieeg-my.sharepoint.com/:b:/g/personal/transparencia_ieeg_org_mx/ET0-ziRK1bROnqNICnDlmKIBy23pi8TuX1RgPPhQcK6RaQ?e=mKNg4W" xr:uid="{FD27E7B3-1623-45BD-8655-122F602D7828}"/>
    <hyperlink ref="AE132" r:id="rId406" display="https://ieeg-my.sharepoint.com/:b:/g/personal/transparencia_ieeg_org_mx/Ecs3qKdsSxxAl7vfVCBhOokBJNC3s8aTAszCh0J6PJ9lMg?e=b94hmP" xr:uid="{2F0DF289-5C8D-4AB6-BCCF-F313E2342B89}"/>
    <hyperlink ref="AE133" r:id="rId407" display="https://ieeg-my.sharepoint.com/:b:/g/personal/transparencia_ieeg_org_mx/EVymz6PMcJBGml7G0wHPZyIBp8keTsVZ5nUKnjA3tsfYFA?e=B8hNdm" xr:uid="{40BE36FD-CB9F-4647-9ED7-ACF85A3A2503}"/>
    <hyperlink ref="AE135" r:id="rId408" display="https://ieeg-my.sharepoint.com/:b:/g/personal/transparencia_ieeg_org_mx/EffPOBGi8-5Pt9C46BmbuHEBF1HqVa3PEccvfjgeAFfRqA?e=t71VzY" xr:uid="{FCE6A9CE-47A6-4E15-BC22-D591F3112E7D}"/>
    <hyperlink ref="AE143" r:id="rId409" display="https://ieeg-my.sharepoint.com/:b:/g/personal/transparencia_ieeg_org_mx/ERlz6_NUabRKrwN_rFyTq-EB4jgfDoc7bft0IcgUFTps9w?e=uDG7Ue" xr:uid="{97483DB2-452B-4FDD-97CD-ADBA5A6E05E6}"/>
    <hyperlink ref="AE150" r:id="rId410" display="https://ieeg-my.sharepoint.com/:b:/g/personal/transparencia_ieeg_org_mx/EeGDmbPc7mxJrItRguxb8j4BabT75M9DB661dj98NpKOQg?e=pLaq7S" xr:uid="{CE77AF17-9542-41AD-AD06-B45CD6464B32}"/>
    <hyperlink ref="AE151" r:id="rId411" display="https://ieeg-my.sharepoint.com/:b:/g/personal/transparencia_ieeg_org_mx/Ef2xMqRd0R1EpkKOiQe5HMsBa9Xp6n_yTiv0JzLJbVD4Jg?e=QVYNHX" xr:uid="{369921D3-EC19-4E0B-BF66-9E0A923C7501}"/>
    <hyperlink ref="AE153" r:id="rId412" display="https://ieeg-my.sharepoint.com/:b:/g/personal/transparencia_ieeg_org_mx/EXLZ5SR0EbtNjmir06jnLN0BCUEU3jUK9R1_hs0qMn5X8Q?e=Bj5uHz" xr:uid="{E07461B7-D050-45D6-B618-D4296B568BE9}"/>
    <hyperlink ref="AE155" r:id="rId413" display="https://ieeg-my.sharepoint.com/:b:/g/personal/transparencia_ieeg_org_mx/EVZhj_qldgBAkT-ysZKHH7UBd7n0wGnkWaA1B1NRwKBnIg?e=73Q1Jt" xr:uid="{92CDB113-97E4-4D8C-B6AE-364A93CDB860}"/>
    <hyperlink ref="AE156" r:id="rId414" display="https://ieeg-my.sharepoint.com/:b:/g/personal/transparencia_ieeg_org_mx/EaebleQc51hOi1lh9VGoEKkBsn5D8Fg8L7KjwgUxtWJ20Q?e=Y3nGI9" xr:uid="{7BFAB593-0E1B-4790-AF78-45B9F578D3FF}"/>
    <hyperlink ref="AE157" r:id="rId415" display="https://ieeg-my.sharepoint.com/:b:/g/personal/transparencia_ieeg_org_mx/EepVQijZ1IREur_zZyMgGvUBjo4KSDpVLi5O9sl3kHRcCQ?e=nW5Ms7" xr:uid="{18A15332-215C-4C6A-BA20-5EACC0E3716A}"/>
    <hyperlink ref="AE158" r:id="rId416" display="https://ieeg-my.sharepoint.com/:b:/g/personal/transparencia_ieeg_org_mx/Ece3wuMKPMNFtwucelhmcJUBuVccRu31ijEgI7tBvf6PPA?e=NcsSr0" xr:uid="{C883D7FF-D2BF-40F8-8801-D1E6E7C76804}"/>
    <hyperlink ref="AE159" r:id="rId417" display="https://ieeg-my.sharepoint.com/:b:/g/personal/transparencia_ieeg_org_mx/EQrZ70RcCj1CrtFCUwNuRKcB5ca6Wg_CW3QqhDQDhjMsFg?e=b50i84" xr:uid="{6FBADB14-E5D2-47EE-8746-C1DD04B7E688}"/>
    <hyperlink ref="AE160" r:id="rId418" display="https://ieeg-my.sharepoint.com/:b:/g/personal/transparencia_ieeg_org_mx/EY864cvrsZVGrF4lMlTCpI4B9B50m0Tluz3PJuRfdFsEHQ?e=ytAw0Z" xr:uid="{6A9107C2-0DB2-41C5-AFDF-B35980E92D1E}"/>
    <hyperlink ref="AE161" r:id="rId419" display="https://ieeg-my.sharepoint.com/:b:/g/personal/transparencia_ieeg_org_mx/EacSKX57PkNCtHjR_waK7doBL08NtXb4qmSnRBjiaBVD7w?e=YyFrY4" xr:uid="{9CE77B1C-8023-4294-8FCA-C85DD6EA0559}"/>
    <hyperlink ref="AE162" r:id="rId420" display="https://ieeg-my.sharepoint.com/:b:/g/personal/transparencia_ieeg_org_mx/ETeHMhfcW2BJkY4u6cT55rUBV5V_xTaYFcw3PB448tScOw?e=f3QqFk" xr:uid="{614761B6-1807-46C1-A5AA-CF26F69DCF8E}"/>
    <hyperlink ref="AE163" r:id="rId421" display="https://ieeg-my.sharepoint.com/:b:/g/personal/transparencia_ieeg_org_mx/EcTi9nwYiqRMl9gWIYYYYigBxtLrBGyt13O5AOGsKkqS_w?e=fTgYfB" xr:uid="{ED705AA6-0046-4854-951E-92822EB2FAF8}"/>
    <hyperlink ref="AE165" r:id="rId422" display="https://ieeg-my.sharepoint.com/:b:/g/personal/transparencia_ieeg_org_mx/EZMo53DFDWBFl9XyAkJtBzkBm19sj16cvLyAamOsZHL0pw?e=S0Zr5d" xr:uid="{19D6DD03-DFE3-44B5-9F63-DBD8D64E3C67}"/>
    <hyperlink ref="AE170" r:id="rId423" display="https://ieeg-my.sharepoint.com/:b:/g/personal/transparencia_ieeg_org_mx/Ecq4BK4Ap15Jh0I7JU0skMMBom-BFRwVvBhbyUS2CsF1Ow?e=QmxkIY" xr:uid="{AF84E696-526F-4FA6-A3A0-980702192888}"/>
    <hyperlink ref="AE179" r:id="rId424" display="https://ieeg-my.sharepoint.com/:b:/g/personal/transparencia_ieeg_org_mx/ET2uQW14EctOh5MjSGfdbI8BKh-Ez0mlx-bONpTqqwdeIQ?e=rlMNOu" xr:uid="{FF227111-0920-4B25-AB28-877EAC046BD7}"/>
    <hyperlink ref="AE180" r:id="rId425" display="https://ieeg-my.sharepoint.com/:b:/g/personal/transparencia_ieeg_org_mx/EXwFh0uryP9LlF8Y-cKN2iYB76bioVHuk29vNBujWUIP6g?e=s4Rrpk" xr:uid="{89CCBFF3-2541-4495-B035-A0BE2A8B2C7D}"/>
    <hyperlink ref="AE181" r:id="rId426" display="https://ieeg-my.sharepoint.com/:b:/g/personal/transparencia_ieeg_org_mx/EcF3JXn77JFIj6w-3Sb7aFsBWzCrDzwl9Ec-DWck_lc1Aw?e=PsJapX" xr:uid="{F94645CA-08ED-46D9-B1C4-51BA31BD5E07}"/>
    <hyperlink ref="AE182" r:id="rId427" display="https://ieeg-my.sharepoint.com/:b:/g/personal/transparencia_ieeg_org_mx/EUf8p6ijdeVNoGZwW3LTjv4BkSAxc6nZap3g1V43YzHcXw?e=GGPEa1" xr:uid="{7E13DDA3-1016-4946-9055-90E8C58B127A}"/>
    <hyperlink ref="AE185" r:id="rId428" display="https://ieeg-my.sharepoint.com/:b:/g/personal/transparencia_ieeg_org_mx/EUc3fGFh5BlAq9nS4qf4c7gBfYoFUcZ1OSjVdqeqHgiBxg?e=kVl9ji" xr:uid="{C9CB43EB-FA88-42E5-8C0F-CC379A0AB0F1}"/>
    <hyperlink ref="AE190" r:id="rId429" display="https://ieeg-my.sharepoint.com/:b:/g/personal/transparencia_ieeg_org_mx/EYuAFJWV9GRIjrYrGaZ8LjwBh82uYwQfQ7tLjCwuzN7aeA?e=ryibYR" xr:uid="{C82487BD-8140-4183-9DEA-94683408C287}"/>
    <hyperlink ref="AE191" r:id="rId430" display="https://ieeg-my.sharepoint.com/:b:/g/personal/transparencia_ieeg_org_mx/EUG2qQaQ5xxAjhtYMaLsdM0B0rclP9MIeWC_BBdF0njhlA?e=9ofyPP" xr:uid="{FEFEA27C-58A3-4694-AA61-6F589771E313}"/>
    <hyperlink ref="AE192" r:id="rId431" display="https://ieeg-my.sharepoint.com/:b:/g/personal/transparencia_ieeg_org_mx/EbX4TnPTbGtOn9mFHRzrCOsBL2kmQhaT-8bOaD2Wt3x4DA?e=NBSPsn" xr:uid="{CAAA274C-D021-4B82-A375-6E1B8FEEC000}"/>
    <hyperlink ref="AE193" r:id="rId432" display="https://ieeg-my.sharepoint.com/:b:/g/personal/transparencia_ieeg_org_mx/EfosbbyvCM5JndXHriRxNwAB7WPTgFCpSBnv1edvHu6bDA?e=E0C9YO" xr:uid="{C182EB3C-38BF-40E1-9675-49F7353869EA}"/>
    <hyperlink ref="AE194" r:id="rId433" display="https://ieeg-my.sharepoint.com/:b:/g/personal/transparencia_ieeg_org_mx/EeyH4gjQtjdBgPtfdHRbW7oB6-ewNz846Pf9Y3Sy-wc-Ow?e=E5eL7b" xr:uid="{9737434D-E867-4E84-8760-520F7A285594}"/>
    <hyperlink ref="AE196" r:id="rId434" display="https://ieeg-my.sharepoint.com/:b:/g/personal/transparencia_ieeg_org_mx/EdrHxE6qzHROgc0H7-OpVOUBwTJLOGZEWBiP4IzRlJPaGg?e=y2x69x" xr:uid="{89C8B774-7D85-46B3-BBD4-BC8F5AFBD75C}"/>
    <hyperlink ref="AE197" r:id="rId435" display="https://ieeg-my.sharepoint.com/:b:/g/personal/transparencia_ieeg_org_mx/EeOsB4jjl6BGrxg0rYDkOO0BdVT3Y-hDsolptz_pbwRAOA?e=hhaQvg" xr:uid="{9BABD452-C90B-47EC-88FE-2F7FC5C7A2EB}"/>
    <hyperlink ref="AE198" r:id="rId436" display="https://ieeg-my.sharepoint.com/:b:/g/personal/transparencia_ieeg_org_mx/ETmwX4lNzdhNgMzA9RsLmIYBdGVniLTVEzrX8U6gHxs_FA?e=szPanE" xr:uid="{BDC970C2-740F-4F7E-B725-5300BC4C6BD0}"/>
    <hyperlink ref="AE199" r:id="rId437" display="https://ieeg-my.sharepoint.com/:b:/g/personal/transparencia_ieeg_org_mx/EcbmO-4DMP5Cm1a08NxootgBZhLudERHwXU4HxOViZ5jgA?e=6yo50G" xr:uid="{2E2A8026-A519-4273-8D55-7D0023277F79}"/>
    <hyperlink ref="AE207" r:id="rId438" display="https://ieeg-my.sharepoint.com/:b:/g/personal/transparencia_ieeg_org_mx/EYULmb--b61Fln5YNHHSQTUBO_IECyzVYHFRqnO3DKcxPA?e=G8XDNQ" xr:uid="{360F0F04-200A-47ED-8673-34269D84BF67}"/>
    <hyperlink ref="AE209" r:id="rId439" display="https://ieeg-my.sharepoint.com/:b:/g/personal/transparencia_ieeg_org_mx/EU9a9689rvZHsF5LZhzHjDkBMt9LM-LYVk2rtCeQlElt1A?e=DXvSK5" xr:uid="{2D91ACB6-30E3-4FA9-86E3-0CCE5B639C23}"/>
    <hyperlink ref="AE212" r:id="rId440" display="https://ieeg-my.sharepoint.com/:b:/g/personal/transparencia_ieeg_org_mx/Ee1laPuJR0RHtSZ6f929AIMBnuHFbdPehF01UwKzak22DQ?e=7sYvJX" xr:uid="{572BE0F2-674E-4C73-B64F-3EF5EE628AF0}"/>
    <hyperlink ref="AE214" r:id="rId441" display="https://ieeg-my.sharepoint.com/:b:/g/personal/transparencia_ieeg_org_mx/EftIkkAXXnpAqBDKbh6GQN0B2m8EgROKJ6hHAyerhBUGIQ?e=hj1C1f" xr:uid="{BB1BCC15-9625-470C-A2B3-47A1E658F9E2}"/>
    <hyperlink ref="AE217" r:id="rId442" display="https://ieeg-my.sharepoint.com/:b:/g/personal/transparencia_ieeg_org_mx/EfLqD-W7LgZMscAsfhDAHRgBecBmPs6vKeFWfTD43BVmoQ?e=4efZCE" xr:uid="{AE1886EC-68D3-4293-A471-DE37F763E0A5}"/>
    <hyperlink ref="AE218" r:id="rId443" display="https://ieeg-my.sharepoint.com/:b:/g/personal/transparencia_ieeg_org_mx/Eck5nXS-DlVHiGvdR9F6ltkB9c0QC5vyrM8DbH98UlyS8A?e=smOtUt" xr:uid="{48707F1A-0BBB-404C-B99B-197E5169451D}"/>
    <hyperlink ref="AE219" r:id="rId444" display="https://ieeg-my.sharepoint.com/:b:/g/personal/transparencia_ieeg_org_mx/EUyhO01z66dPoiruKtEyK6UBaf4G8XjAmj2YN_qrMRH3YQ?e=8qMaCq" xr:uid="{824E06DD-3246-4575-A867-037044B9CF34}"/>
    <hyperlink ref="AE220" r:id="rId445" display="https://ieeg-my.sharepoint.com/:b:/g/personal/transparencia_ieeg_org_mx/EWiubuHjq09OljUioRYkZbABXrz7hjCdvQB4ESfTg5JBhg?e=0Kkdsl" xr:uid="{7B03C8D4-44AE-42FA-8CEA-7F661E52421B}"/>
    <hyperlink ref="AE222" r:id="rId446" display="https://ieeg-my.sharepoint.com/:b:/g/personal/transparencia_ieeg_org_mx/EZYPWRT2H8NGg04AIn8GIckByE17eJml3zT1DXlPBiZeeA?e=wZKRIa" xr:uid="{9EB660DB-2AF5-47A7-BDB5-58506F7F121D}"/>
    <hyperlink ref="AE223" r:id="rId447" display="https://ieeg-my.sharepoint.com/:b:/g/personal/transparencia_ieeg_org_mx/EWCb00v8vrVGqI7AHsYuE8MBl4yl-ua-l0lnpVllbSQC4w?e=0P3kZY" xr:uid="{3991F3D9-E584-4A35-B7A3-FD2B19F29B92}"/>
    <hyperlink ref="AE224" r:id="rId448" display="https://ieeg-my.sharepoint.com/:b:/g/personal/transparencia_ieeg_org_mx/Efxu55AQXItCjlqYtiRu0qoB4zcN004Bu5UIJ-AGK86Zbg?e=IgVdz9" xr:uid="{5DB21B42-792C-45F0-A4AB-0F2F381ABDD7}"/>
    <hyperlink ref="AE225" r:id="rId449" display="https://ieeg-my.sharepoint.com/:b:/g/personal/transparencia_ieeg_org_mx/EcMg4CE3SnxMqG3ao4sgwQEBeBAwdG58-whp6mIqOJ-gOA?e=ChRcdT" xr:uid="{D89325F2-7DE4-4DF8-A73D-8E9C33E02571}"/>
    <hyperlink ref="AE226" r:id="rId450" display="https://ieeg-my.sharepoint.com/:b:/g/personal/transparencia_ieeg_org_mx/EUSjpOQqPiRLidYs67rMtv0BzVXP8en3GqWA-Btai0rHFA?e=hm6vR3" xr:uid="{F8687930-FD7E-42E3-BE8F-32D58665B255}"/>
    <hyperlink ref="AE227" r:id="rId451" display="https://ieeg-my.sharepoint.com/:b:/g/personal/transparencia_ieeg_org_mx/EQ1FbUt9ZkFKmLEZMKvaNSIB_JkMFn_6t3CHpOIgDKpSBg?e=ZzTPZZ" xr:uid="{BC79D170-38AD-4470-8457-ACB0DC704222}"/>
    <hyperlink ref="AE228" r:id="rId452" display="https://ieeg-my.sharepoint.com/:b:/g/personal/transparencia_ieeg_org_mx/Eeaz7ua46cpJoQyS_nSeFR4BMr9RCMJgI4kLAPwvnw_lXA?e=14WbHQ" xr:uid="{63247EBE-EE59-4A12-9B82-FD57E12ED2E0}"/>
    <hyperlink ref="AE229" r:id="rId453" display="https://ieeg-my.sharepoint.com/:b:/g/personal/transparencia_ieeg_org_mx/EQXO70MdCZdBmbVCCIlGGqcB41CdmRJRCmIRKslUbFZvHw?e=avN06h" xr:uid="{128BC0E9-B44E-4C53-95DF-ED7270BB4283}"/>
    <hyperlink ref="AE230" r:id="rId454" display="https://ieeg-my.sharepoint.com/:b:/g/personal/transparencia_ieeg_org_mx/Ebz3EriSFXJNqV7K2l6e94oBO-WqTX-MfH7FRvFIHXpomA?e=4dnYgV" xr:uid="{3FD9B857-895E-46B0-9A8E-3936AF0E9B3F}"/>
    <hyperlink ref="AE231" r:id="rId455" display="https://ieeg-my.sharepoint.com/:b:/g/personal/transparencia_ieeg_org_mx/EakpTjzbSHdKkDfS0STXC0ABKOlfVcp1w_G99HmRqh6f6A?e=fb1z3Q" xr:uid="{8967DB6B-EB11-405E-85B5-809E85F93264}"/>
    <hyperlink ref="AE235" r:id="rId456" display="https://ieeg-my.sharepoint.com/:b:/g/personal/transparencia_ieeg_org_mx/EfUEaUXbHwBEpbXsL44kMG0BNsOq-Gi7uSOmUYZx1YgfAg?e=QukdqH" xr:uid="{4FB58C84-9DEF-4246-91CF-FA25A85458CE}"/>
    <hyperlink ref="AE236" r:id="rId457" display="https://ieeg-my.sharepoint.com/:b:/g/personal/transparencia_ieeg_org_mx/ERvi3NQNHVJKhBjvFb-oRyIBuwvB3j31UkXpW2ysiZmOFQ?e=MvJVmR" xr:uid="{9EA437A4-F96C-4F23-AE4E-2A01E6DEC083}"/>
    <hyperlink ref="AE237" r:id="rId458" display="https://ieeg-my.sharepoint.com/:b:/g/personal/transparencia_ieeg_org_mx/EdOyXosGI7dHl9t-_sn4_bABiYlEovcWog539XSKrtmorQ?e=xwoUSk" xr:uid="{8480BAE3-D1AA-4E87-8344-CD91FC66287E}"/>
    <hyperlink ref="AE241" r:id="rId459" display="https://ieeg-my.sharepoint.com/:b:/g/personal/transparencia_ieeg_org_mx/ETVPNXl77OBPkf1drTRM0K8B54rbRDxVrMoEJpuvH4XQsQ?e=PGEHwx" xr:uid="{6AA0CCD1-E93A-4F39-AF1D-8B1DBF44BD9C}"/>
    <hyperlink ref="AE242" r:id="rId460" display="https://ieeg-my.sharepoint.com/:b:/g/personal/transparencia_ieeg_org_mx/ER3hpmEQHdFBufurkZEY5GkBx_k3ulocjmPaOu-nKZnEfw?e=tdEajC" xr:uid="{6CA14938-5126-45E7-BAC4-1210CB65CCFD}"/>
    <hyperlink ref="AE243" r:id="rId461" display="https://ieeg-my.sharepoint.com/:b:/g/personal/transparencia_ieeg_org_mx/EaW29roz3htLhUhovqh2OlUBwgDcuuLywIe9zhFrvc_iAQ?e=qxvOcb" xr:uid="{9C42711B-0033-4C7E-A1F3-4E0A264BAF29}"/>
    <hyperlink ref="AE245" r:id="rId462" display="https://ieeg-my.sharepoint.com/:b:/g/personal/transparencia_ieeg_org_mx/ETu2kf7yJghHpxqfXVB8fhgBYpRhm12tjozbqqiKFlbK6Q?e=akY2zM" xr:uid="{29E38A04-A0D5-4172-A85A-2360E0FF987D}"/>
    <hyperlink ref="AE246" r:id="rId463" display="https://ieeg-my.sharepoint.com/:b:/g/personal/transparencia_ieeg_org_mx/EbgN_VYQvulPmnrAX-bCxrwBNtniwXvIMgwGpwCASqm2Ww?e=mtgXuH" xr:uid="{0B08DEAE-8B15-41E8-A5A7-87CB88FAA78E}"/>
    <hyperlink ref="AE247" r:id="rId464" display="https://ieeg-my.sharepoint.com/:b:/g/personal/transparencia_ieeg_org_mx/EdPI2xsBUiZKpTHO6-8tawUBQAg6HoPUd_KmRG8v-ixPjQ?e=g1FC6o" xr:uid="{E12786A8-5CEE-4BCC-BBA6-4607CD09C97D}"/>
    <hyperlink ref="AE249" r:id="rId465" display="https://ieeg-my.sharepoint.com/:b:/g/personal/transparencia_ieeg_org_mx/EbAlI9BOAWtBjuLRF9_oyJoBG2tmmgkW7TAr8fKxNuUStQ?e=BBGY30" xr:uid="{83223635-7E03-461C-8439-7D4B525969B3}"/>
    <hyperlink ref="AE250" r:id="rId466" display="https://ieeg-my.sharepoint.com/:b:/g/personal/transparencia_ieeg_org_mx/ETysFMHNFjNJuPonIiApjv0BqsxTixVeQ0bOomvB_qXIaw?e=gCQt7c" xr:uid="{2CAA6A97-6EE0-4988-B03E-6200A27FAE76}"/>
    <hyperlink ref="AE255" r:id="rId467" display="https://ieeg-my.sharepoint.com/:b:/g/personal/transparencia_ieeg_org_mx/Ef7crMphAPBLorUBE96r1mgBmLi-GCMZHzM_zXs0kAB4gQ?e=jHdLbm" xr:uid="{C67567DF-3DDD-46FA-8224-07168309157A}"/>
    <hyperlink ref="AE257" r:id="rId468" display="https://ieeg-my.sharepoint.com/:b:/g/personal/transparencia_ieeg_org_mx/ETB73IbiN7VBjMmT8ERv44ABksR3QgLuKgxp6AsvBcbzrQ?e=UcWePI" xr:uid="{09B24892-1DD2-4FF1-BA3B-D7FC9D194181}"/>
    <hyperlink ref="AE259" r:id="rId469" display="https://ieeg-my.sharepoint.com/:b:/g/personal/transparencia_ieeg_org_mx/EZ5JRULd8AxCloaDoeG9NjMBHWuiIDZ0leVCLmqL0N17vw?e=mURabi" xr:uid="{600A772A-27C3-40BA-A5B9-579AA416F3FE}"/>
    <hyperlink ref="AE262" r:id="rId470" display="https://ieeg-my.sharepoint.com/:b:/g/personal/transparencia_ieeg_org_mx/EUdmU7_w7EtPoPO4-t4TZggBDdcAWVduwol5qMpWD441vQ?e=xLXmoT" xr:uid="{9D9AAE24-6C56-4D2A-BE74-7C58240AA7F4}"/>
    <hyperlink ref="AE263" r:id="rId471" display="https://ieeg-my.sharepoint.com/:b:/g/personal/transparencia_ieeg_org_mx/EUXL8s1XVFtKqtBmgTV6SAYBekQWUD_DtpzHkAvX2kMkKg?e=uCcgVu" xr:uid="{09518B7F-264E-486F-81F9-0F1B2CC1693B}"/>
    <hyperlink ref="AE264" r:id="rId472" display="https://ieeg-my.sharepoint.com/:b:/g/personal/transparencia_ieeg_org_mx/ER7nSvCxKcFKsC81zFSzlPkBE6a0MtWx4q2x4VyxB5NQfw?e=yBXxl9" xr:uid="{74607312-6F1A-4DAC-8F04-9DDC32B9E79E}"/>
    <hyperlink ref="AE265" r:id="rId473" display="https://ieeg-my.sharepoint.com/:b:/g/personal/transparencia_ieeg_org_mx/EcRrlQ4jQNFGvOQu6ldVSr8BRGfEN2XfONQNzBYMDa7iAg?e=wh5aVd" xr:uid="{BE9D6A7F-06C3-491A-98D5-CF87F5143C8D}"/>
    <hyperlink ref="AE266" r:id="rId474" display="https://ieeg-my.sharepoint.com/:b:/g/personal/transparencia_ieeg_org_mx/EUykJ_s9RX9HiuKN0PplWmoBrDI1Sf62K3uou7pWtateUA?e=BxE62h" xr:uid="{DFD4E8A5-D789-40C1-9D2E-2DCAEA7EB419}"/>
    <hyperlink ref="AE267" r:id="rId475" display="https://ieeg-my.sharepoint.com/:b:/g/personal/transparencia_ieeg_org_mx/EcmpRNlNP9BGoov8QFxCv44B5zBcpkQvlpRRAO2fV6gRzg?e=3PZsig" xr:uid="{AAC0BEFF-9908-4029-B7F8-D1CB66573D35}"/>
    <hyperlink ref="AE268" r:id="rId476" display="https://ieeg-my.sharepoint.com/:b:/g/personal/transparencia_ieeg_org_mx/Ed_jZmKc5G5EmOQa7mFxxm4B5mqKHf3-n4ok9ptB70CfJw?e=8pGch7" xr:uid="{77B674A2-79F3-4388-AF61-65C7AA87F432}"/>
    <hyperlink ref="AE269" r:id="rId477" display="https://ieeg-my.sharepoint.com/:b:/g/personal/transparencia_ieeg_org_mx/ERoeuQQdODFLm-psw6OctIEBzQZrVB27XX-Zw_JK8DGbJw?e=gL3zKo" xr:uid="{EB19DA37-B8DD-4568-AAA8-1A7346A666B2}"/>
    <hyperlink ref="AE270" r:id="rId478" display="https://ieeg-my.sharepoint.com/:b:/g/personal/transparencia_ieeg_org_mx/EXCpp6X9dJ5KizLmgmVApRMBOZ9lwpGyGUsuIPbb3wBVyw?e=ih6DAv" xr:uid="{75BDE511-C3D6-45F6-BE11-B1DC1432A0DD}"/>
    <hyperlink ref="AE271" r:id="rId479" display="https://ieeg-my.sharepoint.com/:b:/g/personal/transparencia_ieeg_org_mx/ERM9t7kOhJhCu2J_urw0eE4BWpeHJQm7x8Y3FOn2bYsO0Q?e=hucDxN" xr:uid="{D496E592-481A-4C5E-9D60-9230A06BD1C1}"/>
    <hyperlink ref="AE272" r:id="rId480" display="https://ieeg-my.sharepoint.com/:b:/g/personal/transparencia_ieeg_org_mx/ETBowie06IxMiXjzQqB_mYYBOnag2IoIVlk1X-p5j0XMww?e=JkJ28f" xr:uid="{13BCE8D1-0126-4B54-B585-DE262588E38C}"/>
    <hyperlink ref="AE274" r:id="rId481" display="https://ieeg-my.sharepoint.com/:b:/g/personal/transparencia_ieeg_org_mx/ETcXn9d9OWtPi8ZrmcLCaPcB02_ppk3SqcfNj3Lvfdu1gQ?e=izTlRU" xr:uid="{F01D72EB-0962-407F-9B89-AFB7611E5A17}"/>
    <hyperlink ref="AE275" r:id="rId482" display="https://ieeg-my.sharepoint.com/:b:/g/personal/transparencia_ieeg_org_mx/EUECKIWC3pJOjYH7sDqesoEBz4DzkBPFIHk-empIn2shKg?e=5la7Rg" xr:uid="{89D9D8C9-C62D-41C5-8AB2-8808B6BB56E2}"/>
    <hyperlink ref="AE277" r:id="rId483" display="https://ieeg-my.sharepoint.com/:b:/g/personal/transparencia_ieeg_org_mx/EUg9BZlK9nRKrEpwJKmytwkB2OwBEZjFv4pldMRF-og9MQ?e=cfMaXW" xr:uid="{8B5CD334-5404-4650-8285-0B6AE074D800}"/>
    <hyperlink ref="AE279" r:id="rId484" display="https://ieeg-my.sharepoint.com/:b:/g/personal/transparencia_ieeg_org_mx/ETES00DgBoNEpNaM7YWpuNkB4VsJlggnvixfCYxHdnNYOQ?e=l8Rqoy" xr:uid="{853B8A41-8E9E-49AA-A427-D11904B6C227}"/>
    <hyperlink ref="AE283" r:id="rId485" display="https://ieeg-my.sharepoint.com/:b:/g/personal/transparencia_ieeg_org_mx/Ee4WRr799b5Fixbq1aX8ckgBtV8Wb1_N11rCrLGdzTE_aQ?e=LDcgS2" xr:uid="{92AD764E-641D-43AF-A546-F1A01E9E7B0F}"/>
    <hyperlink ref="AE284" r:id="rId486" display="https://ieeg-my.sharepoint.com/:b:/g/personal/transparencia_ieeg_org_mx/EX1lUWPQEqlImGTqx4G0X68BsLYcx2TNAdFjBf_czwVAcA?e=peVgxb" xr:uid="{A5827A12-0DFD-4AAC-ADA1-65B2728F00F2}"/>
    <hyperlink ref="AE285" r:id="rId487" display="https://ieeg-my.sharepoint.com/:b:/g/personal/transparencia_ieeg_org_mx/ES-WvcdwXHJDjpQZWzG5GhEBw5vKCBs_B5Qcme5OShJjLQ?e=mSbggl" xr:uid="{C97E99D4-42A4-4553-919F-BFA2365FA4F4}"/>
    <hyperlink ref="AE286" r:id="rId488" display="https://ieeg-my.sharepoint.com/:b:/g/personal/transparencia_ieeg_org_mx/Ec9Qlhf9hj1CrH4PVkX7wYsBlCnPQvc_1DHHTbKQQgFW9A?e=N9jYa9" xr:uid="{860F49BA-8149-42B2-8D5D-5B7ED49ADBF7}"/>
    <hyperlink ref="AE287" r:id="rId489" display="https://ieeg-my.sharepoint.com/:b:/g/personal/transparencia_ieeg_org_mx/EXm5tQjNBIZDrK7GzzOwBScBKmChcpH4B2rfnRoeAQFcXA?e=ldoqiu" xr:uid="{AF6533E1-E151-4486-9DE9-D83B78250083}"/>
    <hyperlink ref="AE289" r:id="rId490" display="https://ieeg-my.sharepoint.com/:b:/g/personal/transparencia_ieeg_org_mx/EdaJLKK6PWNBh4GznyGI6fkBjgPs2lPqm1pthYKQ5wWSSw?e=OkTWlS" xr:uid="{5F2FF93E-74D4-4375-BB54-FD1AD135CA5B}"/>
    <hyperlink ref="AE288" r:id="rId491" display="https://ieeg-my.sharepoint.com/:b:/g/personal/transparencia_ieeg_org_mx/EYDJyQY_h4pLlRvT8a90Y4cB3iE9ecVlRqOsgb1lNN0lsg?e=o7eJIL" xr:uid="{2C04E61B-1459-4483-B23F-A9EB5AA65D2C}"/>
    <hyperlink ref="AE290" r:id="rId492" display="https://ieeg-my.sharepoint.com/:b:/g/personal/transparencia_ieeg_org_mx/EbhBfP6zSElLosGPmsHS_C0BFUVAPjPZf2PNuPbYvgz9gA?e=7ejKD0" xr:uid="{A1B2D462-52EC-49FF-8A57-77669FD5D98E}"/>
    <hyperlink ref="AE292" r:id="rId493" display="https://ieeg-my.sharepoint.com/:b:/g/personal/transparencia_ieeg_org_mx/EekKmuowaZhJg3j15MC24mUBCUSCZXSsCFESpzW29j2aCg?e=QyGQ5L" xr:uid="{613224C8-47AB-42B2-8F7C-8908AF461657}"/>
    <hyperlink ref="AE295" r:id="rId494" display="https://ieeg-my.sharepoint.com/:b:/g/personal/transparencia_ieeg_org_mx/EdW1OpLjixJMqh1PK0JJstsBXN1JDVUFihjZ-QdPTCsAIw?e=NKzRkH" xr:uid="{33D4864E-D984-419C-ADCD-96C86F01DF07}"/>
    <hyperlink ref="AE296" r:id="rId495" display="https://ieeg-my.sharepoint.com/:b:/g/personal/transparencia_ieeg_org_mx/EV-FZRCe8wdBhlg5l5DEUSkBmdI-yY3fK7QHs_ZfgzBbQA?e=eQG9bn" xr:uid="{2201816A-B869-42DF-9D20-6D5DB0CF816D}"/>
    <hyperlink ref="AE298" r:id="rId496" display="https://ieeg-my.sharepoint.com/:b:/g/personal/transparencia_ieeg_org_mx/EcmYANm43xJHgpTg2ZHkwhQB1tnEIZ1NZa-QgJgflZDL2A?e=JJBdSG" xr:uid="{F9308865-DA2F-4BC0-9A95-2BD4C730A7C2}"/>
    <hyperlink ref="AE299" r:id="rId497" display="https://ieeg-my.sharepoint.com/:b:/g/personal/transparencia_ieeg_org_mx/EbancZ8uTdlNjt0AhHzZUNcBi8iXEKgg3rYwnEcwhFZmGQ?e=1dCE4y" xr:uid="{0D896DCB-10B2-46D3-83FD-6D9A6757C569}"/>
    <hyperlink ref="AE301" r:id="rId498" display="https://ieeg-my.sharepoint.com/:b:/g/personal/transparencia_ieeg_org_mx/EVb9J-FgNbhJuKGL5i0PxQ4BHKGh7T7ahssL-huwZ_7X4g?e=gJoCBa" xr:uid="{00364788-64E9-4291-BC2C-75B79BFB2BF7}"/>
    <hyperlink ref="AE302" r:id="rId499" display="https://ieeg-my.sharepoint.com/:b:/g/personal/transparencia_ieeg_org_mx/EalhyLtWR1VCtK4UubrpSNkBPjyZ5LtSlZBeanl_MJq0dw?e=tM1xCC" xr:uid="{B7146093-A43A-4C74-9834-FA2B08F32F00}"/>
    <hyperlink ref="AE304" r:id="rId500" display="https://ieeg-my.sharepoint.com/:b:/g/personal/transparencia_ieeg_org_mx/EUIzdRcT76NAjGNarfim2O4BFImMLj00WP6Q2yoJ2eWuMA?e=qfiOE1" xr:uid="{1FEE7907-1120-49A4-A3CF-B8DCA48C029C}"/>
    <hyperlink ref="AE309" r:id="rId501" display="https://ieeg-my.sharepoint.com/:b:/g/personal/transparencia_ieeg_org_mx/EZE7wfnmqYBDp_C3x0DaO54BKU7HxxKzrtzElk1l_RoUqw?e=Kg7cHS" xr:uid="{FF01ADBB-079C-4D2A-9E40-C6BDD3EBC3AA}"/>
    <hyperlink ref="AE310" r:id="rId502" display="https://ieeg-my.sharepoint.com/:b:/g/personal/transparencia_ieeg_org_mx/ERga3jeuhCtKndweiXZiSs4B5RW74Lv5xIIWgyupRDaHow?e=DMNVFM" xr:uid="{EDFE8EFF-0A31-4271-80DB-33E37B236D84}"/>
    <hyperlink ref="AE311" r:id="rId503" display="https://ieeg-my.sharepoint.com/:b:/g/personal/transparencia_ieeg_org_mx/EWtrjKXHxE9BoKkQFPZW75EBw-FREOW2LYrRFDbxIt6iGw?e=opWMRN" xr:uid="{F8D95448-7C8E-49B4-8C38-14AD3CE40AEF}"/>
    <hyperlink ref="AE312" r:id="rId504" display="https://ieeg-my.sharepoint.com/:b:/g/personal/transparencia_ieeg_org_mx/EeoVYMdMBctNjQp5gxRFHjgBFrtDpuM5__CUEfwuHAcZ4w?e=bUphli" xr:uid="{671321E9-DAA8-4977-B473-FDF19B51AA1B}"/>
    <hyperlink ref="AE313" r:id="rId505" display="https://ieeg-my.sharepoint.com/:b:/g/personal/transparencia_ieeg_org_mx/EXr-W8-DysZEg32Fb7oH3lgBoO9A41SliMk3Yu7BA7FseQ?e=s05BLD" xr:uid="{BCD68ADC-DACB-4A4D-89C5-55936D5C3D75}"/>
    <hyperlink ref="AE314" r:id="rId506" display="https://ieeg-my.sharepoint.com/:b:/g/personal/transparencia_ieeg_org_mx/EZyfCzKoAJ5Is3ndGZ35ggMBdhdez1OoGC9XroBhUbVS0w?e=bT294z" xr:uid="{E82F82A0-B8DA-460B-8C43-BC8D5D57D72F}"/>
    <hyperlink ref="AE315" r:id="rId507" display="https://ieeg-my.sharepoint.com/:b:/g/personal/transparencia_ieeg_org_mx/Ec3yiM7PGQFNszu3-t6T5ToB3Soeo0BuqsqSe2T0kBHc2g?e=cKocjU" xr:uid="{338F0084-1B1E-486A-AB8E-7055852D60FA}"/>
    <hyperlink ref="AE316" r:id="rId508" display="https://ieeg-my.sharepoint.com/:b:/g/personal/transparencia_ieeg_org_mx/EYRfq-QiiJ9EnAtIvW5_nsMB_sUeOtMqjQQXJJXmwLncxQ?e=S4nsY3" xr:uid="{2F691937-9D30-4887-B648-7BEE0767B28F}"/>
    <hyperlink ref="AE317" r:id="rId509" display="https://ieeg-my.sharepoint.com/:b:/g/personal/transparencia_ieeg_org_mx/EW73N75X909OiLn_1uamQr0BgK4C8LkyeOWDAFZLceYuCg?e=WONcky" xr:uid="{5E5FD225-81CD-4E5F-AED9-35AF79B99ECD}"/>
    <hyperlink ref="AE318" r:id="rId510" display="https://ieeg-my.sharepoint.com/:b:/g/personal/transparencia_ieeg_org_mx/EXK7DwutKt9MoyB89WvujPkBVIc3Pu8D5B1MFB2OTTDqvw?e=vu1JlO" xr:uid="{D585C04F-1A22-477B-833E-A61142647D36}"/>
    <hyperlink ref="AE319" r:id="rId511" display="https://ieeg-my.sharepoint.com/:b:/g/personal/transparencia_ieeg_org_mx/ERvPUZclnmhHpeOjelZ5BdUBcAdkAZqBKIL-eNaEYNfFRg?e=0YN2m3" xr:uid="{F3A21DC8-4C48-4880-822C-E173CC1F167C}"/>
    <hyperlink ref="AE320" r:id="rId512" display="https://ieeg-my.sharepoint.com/:b:/g/personal/transparencia_ieeg_org_mx/ETE1vvQQhl1HvwDo7a8M5f0BdcQKs1sYATKQ_cLoqEybgw?e=vd1Szn" xr:uid="{09B74871-FD09-48FB-8515-AA241F8FDD95}"/>
    <hyperlink ref="AE321" r:id="rId513" display="https://ieeg-my.sharepoint.com/:b:/g/personal/transparencia_ieeg_org_mx/ET9SLz3CFdpGgo8RjYxe0KIB4t0OSef06DyRQfljC8E7qg?e=zXN4Dm" xr:uid="{783FD792-DDBC-472E-AD74-24F253985AA0}"/>
    <hyperlink ref="AE322" r:id="rId514" display="https://ieeg-my.sharepoint.com/:b:/g/personal/transparencia_ieeg_org_mx/EctWNNpkUbxOmSvyzFf_jrsB0--NA_fqI0zqcv9OiSftng?e=uFA8zK" xr:uid="{E7398A78-380E-4B24-BFB3-6830531D0A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20"/>
  <sheetViews>
    <sheetView topLeftCell="A3" workbookViewId="0">
      <selection activeCell="B7" sqref="B7"/>
    </sheetView>
  </sheetViews>
  <sheetFormatPr baseColWidth="10" defaultColWidth="9.140625" defaultRowHeight="15" x14ac:dyDescent="0.25"/>
  <cols>
    <col min="1" max="1" width="6.28515625"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7">
        <v>1</v>
      </c>
      <c r="B4" s="7">
        <v>3750</v>
      </c>
      <c r="C4" s="7" t="s">
        <v>103</v>
      </c>
      <c r="D4" s="8">
        <v>1229.8</v>
      </c>
    </row>
    <row r="5" spans="1:4" x14ac:dyDescent="0.25">
      <c r="A5" s="7">
        <v>2</v>
      </c>
      <c r="B5" s="7">
        <v>3720</v>
      </c>
      <c r="C5" s="7" t="s">
        <v>782</v>
      </c>
      <c r="D5" s="7">
        <v>576</v>
      </c>
    </row>
    <row r="6" spans="1:4" x14ac:dyDescent="0.25">
      <c r="A6" s="7">
        <v>3</v>
      </c>
      <c r="B6" s="7">
        <v>3750</v>
      </c>
      <c r="C6" s="7" t="s">
        <v>103</v>
      </c>
      <c r="D6" s="7">
        <v>660</v>
      </c>
    </row>
    <row r="7" spans="1:4" x14ac:dyDescent="0.25">
      <c r="A7" s="7">
        <v>4</v>
      </c>
      <c r="B7" s="7">
        <v>3720</v>
      </c>
      <c r="C7" s="7" t="s">
        <v>782</v>
      </c>
      <c r="D7" s="7">
        <v>126</v>
      </c>
    </row>
    <row r="8" spans="1:4" x14ac:dyDescent="0.25">
      <c r="A8" s="7">
        <v>5</v>
      </c>
      <c r="B8" s="7">
        <v>3750</v>
      </c>
      <c r="C8" s="7" t="s">
        <v>103</v>
      </c>
      <c r="D8" s="8">
        <v>12066.39</v>
      </c>
    </row>
    <row r="9" spans="1:4" x14ac:dyDescent="0.25">
      <c r="A9" s="7">
        <v>6</v>
      </c>
      <c r="B9" s="7">
        <v>3720</v>
      </c>
      <c r="C9" s="7" t="s">
        <v>782</v>
      </c>
      <c r="D9" s="7">
        <v>865</v>
      </c>
    </row>
    <row r="10" spans="1:4" x14ac:dyDescent="0.25">
      <c r="A10" s="7">
        <v>7</v>
      </c>
      <c r="B10" s="7">
        <v>3750</v>
      </c>
      <c r="C10" s="7" t="s">
        <v>103</v>
      </c>
      <c r="D10" s="8">
        <v>1377.5</v>
      </c>
    </row>
    <row r="11" spans="1:4" x14ac:dyDescent="0.25">
      <c r="A11" s="7">
        <v>8</v>
      </c>
      <c r="B11" s="7">
        <v>3720</v>
      </c>
      <c r="C11" s="7" t="s">
        <v>782</v>
      </c>
      <c r="D11" s="7">
        <v>748</v>
      </c>
    </row>
    <row r="12" spans="1:4" x14ac:dyDescent="0.25">
      <c r="A12" s="7">
        <v>9</v>
      </c>
      <c r="B12" s="7">
        <v>3720</v>
      </c>
      <c r="C12" s="7" t="s">
        <v>782</v>
      </c>
      <c r="D12" s="8">
        <v>1592</v>
      </c>
    </row>
    <row r="13" spans="1:4" x14ac:dyDescent="0.25">
      <c r="A13" s="7">
        <v>10</v>
      </c>
      <c r="B13" s="7">
        <v>3720</v>
      </c>
      <c r="C13" s="7" t="s">
        <v>782</v>
      </c>
      <c r="D13" s="7">
        <v>455</v>
      </c>
    </row>
    <row r="14" spans="1:4" x14ac:dyDescent="0.25">
      <c r="A14" s="7">
        <v>11</v>
      </c>
      <c r="B14" s="7">
        <v>3720</v>
      </c>
      <c r="C14" s="7" t="s">
        <v>782</v>
      </c>
      <c r="D14" s="7">
        <v>100</v>
      </c>
    </row>
    <row r="15" spans="1:4" x14ac:dyDescent="0.25">
      <c r="A15" s="7">
        <v>12</v>
      </c>
      <c r="B15" s="7">
        <v>3750</v>
      </c>
      <c r="C15" s="7" t="s">
        <v>103</v>
      </c>
      <c r="D15" s="7">
        <v>128</v>
      </c>
    </row>
    <row r="16" spans="1:4" x14ac:dyDescent="0.25">
      <c r="A16" s="7">
        <v>13</v>
      </c>
      <c r="B16" s="7">
        <v>3750</v>
      </c>
      <c r="C16" s="7" t="s">
        <v>103</v>
      </c>
      <c r="D16" s="8">
        <v>1116.8800000000001</v>
      </c>
    </row>
    <row r="17" spans="1:4" x14ac:dyDescent="0.25">
      <c r="A17" s="7">
        <v>14</v>
      </c>
      <c r="B17" s="7">
        <v>3720</v>
      </c>
      <c r="C17" s="7" t="s">
        <v>782</v>
      </c>
      <c r="D17" s="8">
        <v>1006</v>
      </c>
    </row>
    <row r="18" spans="1:4" x14ac:dyDescent="0.25">
      <c r="A18" s="7">
        <v>15</v>
      </c>
      <c r="B18" s="7">
        <v>3750</v>
      </c>
      <c r="C18" s="7" t="s">
        <v>103</v>
      </c>
      <c r="D18" s="7">
        <v>660</v>
      </c>
    </row>
    <row r="19" spans="1:4" x14ac:dyDescent="0.25">
      <c r="A19" s="7">
        <v>16</v>
      </c>
      <c r="B19" s="7">
        <v>3750</v>
      </c>
      <c r="C19" s="7" t="s">
        <v>103</v>
      </c>
      <c r="D19" s="7">
        <v>165</v>
      </c>
    </row>
    <row r="20" spans="1:4" x14ac:dyDescent="0.25">
      <c r="A20" s="7">
        <v>17</v>
      </c>
      <c r="B20" s="7">
        <v>3750</v>
      </c>
      <c r="C20" s="7" t="s">
        <v>103</v>
      </c>
      <c r="D20" s="7">
        <v>330</v>
      </c>
    </row>
    <row r="21" spans="1:4" x14ac:dyDescent="0.25">
      <c r="A21" s="7">
        <v>18</v>
      </c>
      <c r="B21" s="7">
        <v>3750</v>
      </c>
      <c r="C21" s="7" t="s">
        <v>103</v>
      </c>
      <c r="D21" s="7">
        <v>165</v>
      </c>
    </row>
    <row r="22" spans="1:4" x14ac:dyDescent="0.25">
      <c r="A22" s="7">
        <v>19</v>
      </c>
      <c r="B22" s="7">
        <v>3750</v>
      </c>
      <c r="C22" s="7" t="s">
        <v>103</v>
      </c>
      <c r="D22" s="7">
        <v>660</v>
      </c>
    </row>
    <row r="23" spans="1:4" x14ac:dyDescent="0.25">
      <c r="A23" s="7">
        <v>20</v>
      </c>
      <c r="B23" s="7">
        <v>3750</v>
      </c>
      <c r="C23" s="7" t="s">
        <v>103</v>
      </c>
      <c r="D23" s="8">
        <v>1155</v>
      </c>
    </row>
    <row r="24" spans="1:4" x14ac:dyDescent="0.25">
      <c r="A24" s="7">
        <v>21</v>
      </c>
      <c r="B24" s="7">
        <v>3720</v>
      </c>
      <c r="C24" s="7" t="s">
        <v>782</v>
      </c>
      <c r="D24" s="7">
        <v>52</v>
      </c>
    </row>
    <row r="25" spans="1:4" x14ac:dyDescent="0.25">
      <c r="A25" s="7">
        <v>22</v>
      </c>
      <c r="B25" s="7">
        <v>3750</v>
      </c>
      <c r="C25" s="7" t="s">
        <v>103</v>
      </c>
      <c r="D25" s="7">
        <v>660</v>
      </c>
    </row>
    <row r="26" spans="1:4" x14ac:dyDescent="0.25">
      <c r="A26" s="7">
        <v>23</v>
      </c>
      <c r="B26" s="7">
        <v>3750</v>
      </c>
      <c r="C26" s="7" t="s">
        <v>103</v>
      </c>
      <c r="D26" s="7">
        <v>660</v>
      </c>
    </row>
    <row r="27" spans="1:4" x14ac:dyDescent="0.25">
      <c r="A27" s="7">
        <v>24</v>
      </c>
      <c r="B27" s="7">
        <v>3750</v>
      </c>
      <c r="C27" s="7" t="s">
        <v>103</v>
      </c>
      <c r="D27" s="7">
        <v>495</v>
      </c>
    </row>
    <row r="28" spans="1:4" x14ac:dyDescent="0.25">
      <c r="A28" s="7">
        <v>25</v>
      </c>
      <c r="B28" s="7">
        <v>3750</v>
      </c>
      <c r="C28" s="7" t="s">
        <v>103</v>
      </c>
      <c r="D28" s="7">
        <v>165</v>
      </c>
    </row>
    <row r="29" spans="1:4" x14ac:dyDescent="0.25">
      <c r="A29" s="7">
        <v>26</v>
      </c>
      <c r="B29" s="7">
        <v>3750</v>
      </c>
      <c r="C29" s="7" t="s">
        <v>103</v>
      </c>
      <c r="D29" s="7">
        <v>660</v>
      </c>
    </row>
    <row r="30" spans="1:4" x14ac:dyDescent="0.25">
      <c r="A30" s="7">
        <v>27</v>
      </c>
      <c r="B30" s="7">
        <v>3720</v>
      </c>
      <c r="C30" s="7" t="s">
        <v>782</v>
      </c>
      <c r="D30" s="7">
        <v>185</v>
      </c>
    </row>
    <row r="31" spans="1:4" x14ac:dyDescent="0.25">
      <c r="A31" s="7">
        <v>28</v>
      </c>
      <c r="B31" s="7">
        <v>3720</v>
      </c>
      <c r="C31" s="7" t="s">
        <v>782</v>
      </c>
      <c r="D31" s="7">
        <v>80</v>
      </c>
    </row>
    <row r="32" spans="1:4" x14ac:dyDescent="0.25">
      <c r="A32" s="7">
        <v>29</v>
      </c>
      <c r="B32" s="7">
        <v>3750</v>
      </c>
      <c r="C32" s="7" t="s">
        <v>103</v>
      </c>
      <c r="D32" s="7">
        <v>288.99</v>
      </c>
    </row>
    <row r="33" spans="1:4" x14ac:dyDescent="0.25">
      <c r="A33" s="7">
        <v>30</v>
      </c>
      <c r="B33" s="7">
        <v>3720</v>
      </c>
      <c r="C33" s="7" t="s">
        <v>782</v>
      </c>
      <c r="D33" s="7">
        <v>261</v>
      </c>
    </row>
    <row r="34" spans="1:4" x14ac:dyDescent="0.25">
      <c r="A34" s="7">
        <v>31</v>
      </c>
      <c r="B34" s="7">
        <v>3750</v>
      </c>
      <c r="C34" s="7" t="s">
        <v>103</v>
      </c>
      <c r="D34" s="7">
        <v>165</v>
      </c>
    </row>
    <row r="35" spans="1:4" x14ac:dyDescent="0.25">
      <c r="A35" s="7">
        <v>32</v>
      </c>
      <c r="B35" s="7">
        <v>3750</v>
      </c>
      <c r="C35" s="7" t="s">
        <v>103</v>
      </c>
      <c r="D35" s="7">
        <v>330</v>
      </c>
    </row>
    <row r="36" spans="1:4" x14ac:dyDescent="0.25">
      <c r="A36" s="7">
        <v>33</v>
      </c>
      <c r="B36" s="7">
        <v>3750</v>
      </c>
      <c r="C36" s="7" t="s">
        <v>103</v>
      </c>
      <c r="D36" s="7">
        <v>165</v>
      </c>
    </row>
    <row r="37" spans="1:4" x14ac:dyDescent="0.25">
      <c r="A37" s="7">
        <v>34</v>
      </c>
      <c r="B37" s="7">
        <v>3750</v>
      </c>
      <c r="C37" s="7" t="s">
        <v>103</v>
      </c>
      <c r="D37" s="7">
        <v>495</v>
      </c>
    </row>
    <row r="38" spans="1:4" x14ac:dyDescent="0.25">
      <c r="A38" s="7">
        <v>35</v>
      </c>
      <c r="B38" s="7">
        <v>3720</v>
      </c>
      <c r="C38" s="7" t="s">
        <v>782</v>
      </c>
      <c r="D38" s="7">
        <v>112</v>
      </c>
    </row>
    <row r="39" spans="1:4" x14ac:dyDescent="0.25">
      <c r="A39" s="7">
        <v>36</v>
      </c>
      <c r="B39" s="7">
        <v>3720</v>
      </c>
      <c r="C39" s="7" t="s">
        <v>782</v>
      </c>
      <c r="D39" s="7">
        <v>100</v>
      </c>
    </row>
    <row r="40" spans="1:4" x14ac:dyDescent="0.25">
      <c r="A40" s="7">
        <v>37</v>
      </c>
      <c r="B40" s="7">
        <v>3750</v>
      </c>
      <c r="C40" s="7" t="s">
        <v>103</v>
      </c>
      <c r="D40" s="7">
        <v>165</v>
      </c>
    </row>
    <row r="41" spans="1:4" x14ac:dyDescent="0.25">
      <c r="A41" s="7">
        <v>38</v>
      </c>
      <c r="B41" s="7">
        <v>3750</v>
      </c>
      <c r="C41" s="7" t="s">
        <v>103</v>
      </c>
      <c r="D41" s="7">
        <v>191</v>
      </c>
    </row>
    <row r="42" spans="1:4" x14ac:dyDescent="0.25">
      <c r="A42" s="7">
        <v>39</v>
      </c>
      <c r="B42" s="7">
        <v>3750</v>
      </c>
      <c r="C42" s="7" t="s">
        <v>103</v>
      </c>
      <c r="D42" s="8">
        <v>1024.0999999999999</v>
      </c>
    </row>
    <row r="43" spans="1:4" x14ac:dyDescent="0.25">
      <c r="A43" s="7">
        <v>40</v>
      </c>
      <c r="B43" s="7">
        <v>3750</v>
      </c>
      <c r="C43" s="7" t="s">
        <v>103</v>
      </c>
      <c r="D43" s="7">
        <v>165</v>
      </c>
    </row>
    <row r="44" spans="1:4" x14ac:dyDescent="0.25">
      <c r="A44" s="7">
        <v>41</v>
      </c>
      <c r="B44" s="7">
        <v>3750</v>
      </c>
      <c r="C44" s="7" t="s">
        <v>103</v>
      </c>
      <c r="D44" s="7">
        <v>627</v>
      </c>
    </row>
    <row r="45" spans="1:4" x14ac:dyDescent="0.25">
      <c r="A45" s="7">
        <v>42</v>
      </c>
      <c r="B45" s="7">
        <v>3750</v>
      </c>
      <c r="C45" s="7" t="s">
        <v>103</v>
      </c>
      <c r="D45" s="7">
        <v>495</v>
      </c>
    </row>
    <row r="46" spans="1:4" x14ac:dyDescent="0.25">
      <c r="A46" s="7">
        <v>43</v>
      </c>
      <c r="B46" s="7">
        <v>3720</v>
      </c>
      <c r="C46" s="7" t="s">
        <v>782</v>
      </c>
      <c r="D46" s="7">
        <v>615</v>
      </c>
    </row>
    <row r="47" spans="1:4" x14ac:dyDescent="0.25">
      <c r="A47" s="7">
        <v>44</v>
      </c>
      <c r="B47" s="7">
        <v>3750</v>
      </c>
      <c r="C47" s="7" t="s">
        <v>103</v>
      </c>
      <c r="D47" s="8">
        <v>1400</v>
      </c>
    </row>
    <row r="48" spans="1:4" x14ac:dyDescent="0.25">
      <c r="A48" s="7">
        <v>45</v>
      </c>
      <c r="B48" s="7">
        <v>3720</v>
      </c>
      <c r="C48" s="7" t="s">
        <v>782</v>
      </c>
      <c r="D48" s="7">
        <v>436</v>
      </c>
    </row>
    <row r="49" spans="1:4" x14ac:dyDescent="0.25">
      <c r="A49" s="7">
        <v>46</v>
      </c>
      <c r="B49" s="7">
        <v>3750</v>
      </c>
      <c r="C49" s="7" t="s">
        <v>103</v>
      </c>
      <c r="D49" s="7">
        <v>165</v>
      </c>
    </row>
    <row r="50" spans="1:4" x14ac:dyDescent="0.25">
      <c r="A50" s="7">
        <v>47</v>
      </c>
      <c r="B50" s="7">
        <v>3750</v>
      </c>
      <c r="C50" s="7" t="s">
        <v>103</v>
      </c>
      <c r="D50" s="7">
        <v>825</v>
      </c>
    </row>
    <row r="51" spans="1:4" x14ac:dyDescent="0.25">
      <c r="A51" s="7">
        <v>48</v>
      </c>
      <c r="B51" s="7">
        <v>3720</v>
      </c>
      <c r="C51" s="7" t="s">
        <v>782</v>
      </c>
      <c r="D51" s="7">
        <v>211</v>
      </c>
    </row>
    <row r="52" spans="1:4" x14ac:dyDescent="0.25">
      <c r="A52" s="7">
        <v>49</v>
      </c>
      <c r="B52" s="7">
        <v>3750</v>
      </c>
      <c r="C52" s="7" t="s">
        <v>103</v>
      </c>
      <c r="D52" s="7">
        <v>660</v>
      </c>
    </row>
    <row r="53" spans="1:4" x14ac:dyDescent="0.25">
      <c r="A53" s="7">
        <v>50</v>
      </c>
      <c r="B53" s="7">
        <v>3750</v>
      </c>
      <c r="C53" s="7" t="s">
        <v>103</v>
      </c>
      <c r="D53" s="8">
        <v>2302.3000000000002</v>
      </c>
    </row>
    <row r="54" spans="1:4" x14ac:dyDescent="0.25">
      <c r="A54" s="7">
        <v>51</v>
      </c>
      <c r="B54" s="7">
        <v>3720</v>
      </c>
      <c r="C54" s="7" t="s">
        <v>782</v>
      </c>
      <c r="D54" s="7">
        <v>350</v>
      </c>
    </row>
    <row r="55" spans="1:4" x14ac:dyDescent="0.25">
      <c r="A55" s="7">
        <v>52</v>
      </c>
      <c r="B55" s="7">
        <v>3750</v>
      </c>
      <c r="C55" s="7" t="s">
        <v>103</v>
      </c>
      <c r="D55" s="7">
        <v>272</v>
      </c>
    </row>
    <row r="56" spans="1:4" x14ac:dyDescent="0.25">
      <c r="A56" s="7">
        <v>53</v>
      </c>
      <c r="B56" s="7">
        <v>3720</v>
      </c>
      <c r="C56" s="7" t="s">
        <v>782</v>
      </c>
      <c r="D56" s="7">
        <v>38</v>
      </c>
    </row>
    <row r="57" spans="1:4" x14ac:dyDescent="0.25">
      <c r="A57" s="7">
        <v>54</v>
      </c>
      <c r="B57" s="7">
        <v>3750</v>
      </c>
      <c r="C57" s="7" t="s">
        <v>103</v>
      </c>
      <c r="D57" s="7">
        <v>164</v>
      </c>
    </row>
    <row r="58" spans="1:4" x14ac:dyDescent="0.25">
      <c r="A58" s="7">
        <v>55</v>
      </c>
      <c r="B58" s="7">
        <v>3720</v>
      </c>
      <c r="C58" s="7" t="s">
        <v>782</v>
      </c>
      <c r="D58" s="7">
        <v>227</v>
      </c>
    </row>
    <row r="59" spans="1:4" x14ac:dyDescent="0.25">
      <c r="A59" s="7">
        <v>56</v>
      </c>
      <c r="B59" s="7">
        <v>3750</v>
      </c>
      <c r="C59" s="7" t="s">
        <v>103</v>
      </c>
      <c r="D59" s="7">
        <v>584</v>
      </c>
    </row>
    <row r="60" spans="1:4" x14ac:dyDescent="0.25">
      <c r="A60" s="7">
        <v>57</v>
      </c>
      <c r="B60" s="7">
        <v>3750</v>
      </c>
      <c r="C60" s="7" t="s">
        <v>103</v>
      </c>
      <c r="D60" s="7">
        <v>498</v>
      </c>
    </row>
    <row r="61" spans="1:4" x14ac:dyDescent="0.25">
      <c r="A61" s="7">
        <v>58</v>
      </c>
      <c r="B61" s="7">
        <v>3720</v>
      </c>
      <c r="C61" s="7" t="s">
        <v>782</v>
      </c>
      <c r="D61" s="7">
        <v>161</v>
      </c>
    </row>
    <row r="62" spans="1:4" x14ac:dyDescent="0.25">
      <c r="A62" s="7">
        <v>59</v>
      </c>
      <c r="B62" s="7">
        <v>3750</v>
      </c>
      <c r="C62" s="7" t="s">
        <v>103</v>
      </c>
      <c r="D62" s="7">
        <v>990</v>
      </c>
    </row>
    <row r="63" spans="1:4" x14ac:dyDescent="0.25">
      <c r="A63" s="7">
        <v>60</v>
      </c>
      <c r="B63" s="7">
        <v>3720</v>
      </c>
      <c r="C63" s="7" t="s">
        <v>782</v>
      </c>
      <c r="D63" s="7">
        <v>266</v>
      </c>
    </row>
    <row r="64" spans="1:4" x14ac:dyDescent="0.25">
      <c r="A64" s="7">
        <v>61</v>
      </c>
      <c r="B64" s="7">
        <v>3750</v>
      </c>
      <c r="C64" s="7" t="s">
        <v>103</v>
      </c>
      <c r="D64" s="8">
        <v>1485</v>
      </c>
    </row>
    <row r="65" spans="1:4" x14ac:dyDescent="0.25">
      <c r="A65" s="7">
        <v>62</v>
      </c>
      <c r="B65" s="7">
        <v>3720</v>
      </c>
      <c r="C65" s="7" t="s">
        <v>782</v>
      </c>
      <c r="D65" s="7">
        <v>645</v>
      </c>
    </row>
    <row r="66" spans="1:4" x14ac:dyDescent="0.25">
      <c r="A66" s="7">
        <v>63</v>
      </c>
      <c r="B66" s="7">
        <v>3720</v>
      </c>
      <c r="C66" s="7" t="s">
        <v>782</v>
      </c>
      <c r="D66" s="7">
        <v>390</v>
      </c>
    </row>
    <row r="67" spans="1:4" x14ac:dyDescent="0.25">
      <c r="A67" s="7">
        <v>64</v>
      </c>
      <c r="B67" s="7">
        <v>3750</v>
      </c>
      <c r="C67" s="7" t="s">
        <v>103</v>
      </c>
      <c r="D67" s="7">
        <v>165</v>
      </c>
    </row>
    <row r="68" spans="1:4" x14ac:dyDescent="0.25">
      <c r="A68" s="7">
        <v>65</v>
      </c>
      <c r="B68" s="7">
        <v>3720</v>
      </c>
      <c r="C68" s="7" t="s">
        <v>782</v>
      </c>
      <c r="D68" s="8">
        <v>1487</v>
      </c>
    </row>
    <row r="69" spans="1:4" x14ac:dyDescent="0.25">
      <c r="A69" s="7">
        <v>66</v>
      </c>
      <c r="B69" s="7">
        <v>3720</v>
      </c>
      <c r="C69" s="7" t="s">
        <v>782</v>
      </c>
      <c r="D69" s="7">
        <v>433</v>
      </c>
    </row>
    <row r="70" spans="1:4" x14ac:dyDescent="0.25">
      <c r="A70" s="7">
        <v>67</v>
      </c>
      <c r="B70" s="7">
        <v>3750</v>
      </c>
      <c r="C70" s="7" t="s">
        <v>103</v>
      </c>
      <c r="D70" s="7">
        <v>660</v>
      </c>
    </row>
    <row r="71" spans="1:4" x14ac:dyDescent="0.25">
      <c r="A71" s="7">
        <v>68</v>
      </c>
      <c r="B71" s="7">
        <v>3750</v>
      </c>
      <c r="C71" s="7" t="s">
        <v>103</v>
      </c>
      <c r="D71" s="8">
        <v>1436.6</v>
      </c>
    </row>
    <row r="72" spans="1:4" x14ac:dyDescent="0.25">
      <c r="A72" s="7">
        <v>69</v>
      </c>
      <c r="B72" s="7">
        <v>3720</v>
      </c>
      <c r="C72" s="7" t="s">
        <v>782</v>
      </c>
      <c r="D72" s="7">
        <v>516</v>
      </c>
    </row>
    <row r="73" spans="1:4" x14ac:dyDescent="0.25">
      <c r="A73" s="7">
        <v>70</v>
      </c>
      <c r="B73" s="7">
        <v>3750</v>
      </c>
      <c r="C73" s="7" t="s">
        <v>103</v>
      </c>
      <c r="D73" s="7">
        <v>191</v>
      </c>
    </row>
    <row r="74" spans="1:4" x14ac:dyDescent="0.25">
      <c r="A74" s="7">
        <v>71</v>
      </c>
      <c r="B74" s="7">
        <v>3750</v>
      </c>
      <c r="C74" s="7" t="s">
        <v>103</v>
      </c>
      <c r="D74" s="8">
        <v>1320</v>
      </c>
    </row>
    <row r="75" spans="1:4" x14ac:dyDescent="0.25">
      <c r="A75" s="7">
        <v>72</v>
      </c>
      <c r="B75" s="7">
        <v>3720</v>
      </c>
      <c r="C75" s="7" t="s">
        <v>782</v>
      </c>
      <c r="D75" s="7">
        <v>152</v>
      </c>
    </row>
    <row r="76" spans="1:4" x14ac:dyDescent="0.25">
      <c r="A76" s="7">
        <v>73</v>
      </c>
      <c r="B76" s="7">
        <v>3750</v>
      </c>
      <c r="C76" s="7" t="s">
        <v>103</v>
      </c>
      <c r="D76" s="7">
        <v>660</v>
      </c>
    </row>
    <row r="77" spans="1:4" x14ac:dyDescent="0.25">
      <c r="A77" s="7">
        <v>74</v>
      </c>
      <c r="B77" s="7">
        <v>3720</v>
      </c>
      <c r="C77" s="7" t="s">
        <v>782</v>
      </c>
      <c r="D77" s="7">
        <v>206</v>
      </c>
    </row>
    <row r="78" spans="1:4" x14ac:dyDescent="0.25">
      <c r="A78" s="7">
        <v>75</v>
      </c>
      <c r="B78" s="7">
        <v>3750</v>
      </c>
      <c r="C78" s="7" t="s">
        <v>103</v>
      </c>
      <c r="D78" s="7">
        <v>165</v>
      </c>
    </row>
    <row r="79" spans="1:4" x14ac:dyDescent="0.25">
      <c r="A79" s="7">
        <v>76</v>
      </c>
      <c r="B79" s="7">
        <v>3750</v>
      </c>
      <c r="C79" s="7" t="s">
        <v>103</v>
      </c>
      <c r="D79" s="7">
        <v>165</v>
      </c>
    </row>
    <row r="80" spans="1:4" x14ac:dyDescent="0.25">
      <c r="A80" s="7">
        <v>77</v>
      </c>
      <c r="B80" s="7">
        <v>3750</v>
      </c>
      <c r="C80" s="7" t="s">
        <v>103</v>
      </c>
      <c r="D80" s="7">
        <v>660</v>
      </c>
    </row>
    <row r="81" spans="1:4" x14ac:dyDescent="0.25">
      <c r="A81" s="7">
        <v>78</v>
      </c>
      <c r="B81" s="7">
        <v>3720</v>
      </c>
      <c r="C81" s="7" t="s">
        <v>782</v>
      </c>
      <c r="D81" s="7">
        <v>34</v>
      </c>
    </row>
    <row r="82" spans="1:4" x14ac:dyDescent="0.25">
      <c r="A82" s="7">
        <v>79</v>
      </c>
      <c r="B82" s="7">
        <v>3750</v>
      </c>
      <c r="C82" s="7" t="s">
        <v>103</v>
      </c>
      <c r="D82" s="7">
        <v>330</v>
      </c>
    </row>
    <row r="83" spans="1:4" x14ac:dyDescent="0.25">
      <c r="A83" s="7">
        <v>80</v>
      </c>
      <c r="B83" s="7">
        <v>3750</v>
      </c>
      <c r="C83" s="7" t="s">
        <v>103</v>
      </c>
      <c r="D83" s="7">
        <v>825</v>
      </c>
    </row>
    <row r="84" spans="1:4" x14ac:dyDescent="0.25">
      <c r="A84" s="7">
        <v>81</v>
      </c>
      <c r="B84" s="7">
        <v>3720</v>
      </c>
      <c r="C84" s="7" t="s">
        <v>782</v>
      </c>
      <c r="D84" s="7">
        <v>25</v>
      </c>
    </row>
    <row r="85" spans="1:4" x14ac:dyDescent="0.25">
      <c r="A85" s="7">
        <v>82</v>
      </c>
      <c r="B85" s="7">
        <v>3750</v>
      </c>
      <c r="C85" s="7" t="s">
        <v>103</v>
      </c>
      <c r="D85" s="7">
        <v>495</v>
      </c>
    </row>
    <row r="86" spans="1:4" x14ac:dyDescent="0.25">
      <c r="A86" s="7">
        <v>83</v>
      </c>
      <c r="B86" s="7">
        <v>3720</v>
      </c>
      <c r="C86" s="7" t="s">
        <v>782</v>
      </c>
      <c r="D86" s="7">
        <v>23</v>
      </c>
    </row>
    <row r="87" spans="1:4" x14ac:dyDescent="0.25">
      <c r="A87" s="7">
        <v>84</v>
      </c>
      <c r="B87" s="7">
        <v>3750</v>
      </c>
      <c r="C87" s="7" t="s">
        <v>103</v>
      </c>
      <c r="D87" s="7">
        <v>330</v>
      </c>
    </row>
    <row r="88" spans="1:4" x14ac:dyDescent="0.25">
      <c r="A88" s="7">
        <v>85</v>
      </c>
      <c r="B88" s="7">
        <v>3720</v>
      </c>
      <c r="C88" s="7" t="s">
        <v>782</v>
      </c>
      <c r="D88" s="7">
        <v>330</v>
      </c>
    </row>
    <row r="89" spans="1:4" x14ac:dyDescent="0.25">
      <c r="A89" s="7">
        <v>86</v>
      </c>
      <c r="B89" s="7">
        <v>3720</v>
      </c>
      <c r="C89" s="7" t="s">
        <v>782</v>
      </c>
      <c r="D89" s="7">
        <v>23</v>
      </c>
    </row>
    <row r="90" spans="1:4" x14ac:dyDescent="0.25">
      <c r="A90" s="7">
        <v>87</v>
      </c>
      <c r="B90" s="7">
        <v>3750</v>
      </c>
      <c r="C90" s="7" t="s">
        <v>103</v>
      </c>
      <c r="D90" s="7">
        <v>425</v>
      </c>
    </row>
    <row r="91" spans="1:4" x14ac:dyDescent="0.25">
      <c r="A91" s="7">
        <v>88</v>
      </c>
      <c r="B91" s="7">
        <v>3750</v>
      </c>
      <c r="C91" s="7" t="s">
        <v>103</v>
      </c>
      <c r="D91" s="7">
        <v>541</v>
      </c>
    </row>
    <row r="92" spans="1:4" x14ac:dyDescent="0.25">
      <c r="A92" s="7">
        <v>89</v>
      </c>
      <c r="B92" s="7">
        <v>3750</v>
      </c>
      <c r="C92" s="7" t="s">
        <v>103</v>
      </c>
      <c r="D92" s="8">
        <v>4979.67</v>
      </c>
    </row>
    <row r="93" spans="1:4" x14ac:dyDescent="0.25">
      <c r="A93" s="7">
        <v>90</v>
      </c>
      <c r="B93" s="7">
        <v>3750</v>
      </c>
      <c r="C93" s="7" t="s">
        <v>103</v>
      </c>
      <c r="D93" s="8">
        <v>6328.57</v>
      </c>
    </row>
    <row r="94" spans="1:4" x14ac:dyDescent="0.25">
      <c r="A94" s="7">
        <v>91</v>
      </c>
      <c r="B94" s="7">
        <v>3750</v>
      </c>
      <c r="C94" s="7" t="s">
        <v>103</v>
      </c>
      <c r="D94" s="8">
        <v>23770.65</v>
      </c>
    </row>
    <row r="95" spans="1:4" x14ac:dyDescent="0.25">
      <c r="A95" s="7">
        <v>92</v>
      </c>
      <c r="B95" s="7">
        <v>3720</v>
      </c>
      <c r="C95" s="7" t="s">
        <v>782</v>
      </c>
      <c r="D95" s="7">
        <v>677.11</v>
      </c>
    </row>
    <row r="96" spans="1:4" x14ac:dyDescent="0.25">
      <c r="A96" s="7">
        <v>93</v>
      </c>
      <c r="B96" s="7">
        <v>3750</v>
      </c>
      <c r="C96" s="7" t="s">
        <v>103</v>
      </c>
      <c r="D96" s="8">
        <v>6558.46</v>
      </c>
    </row>
    <row r="97" spans="1:4" x14ac:dyDescent="0.25">
      <c r="A97" s="7">
        <v>94</v>
      </c>
      <c r="B97" s="7">
        <v>3720</v>
      </c>
      <c r="C97" s="7" t="s">
        <v>782</v>
      </c>
      <c r="D97" s="7">
        <v>640.92999999999995</v>
      </c>
    </row>
    <row r="98" spans="1:4" x14ac:dyDescent="0.25">
      <c r="A98" s="7">
        <v>95</v>
      </c>
      <c r="B98" s="7">
        <v>3750</v>
      </c>
      <c r="C98" s="7" t="s">
        <v>103</v>
      </c>
      <c r="D98" s="8">
        <v>4408.6000000000004</v>
      </c>
    </row>
    <row r="99" spans="1:4" x14ac:dyDescent="0.25">
      <c r="A99" s="7">
        <v>96</v>
      </c>
      <c r="B99" s="7">
        <v>3750</v>
      </c>
      <c r="C99" s="7" t="s">
        <v>103</v>
      </c>
      <c r="D99" s="8">
        <v>7113.4</v>
      </c>
    </row>
    <row r="100" spans="1:4" x14ac:dyDescent="0.25">
      <c r="A100" s="7">
        <v>97</v>
      </c>
      <c r="B100" s="7">
        <v>3720</v>
      </c>
      <c r="C100" s="7" t="s">
        <v>782</v>
      </c>
      <c r="D100" s="7">
        <v>468.37</v>
      </c>
    </row>
    <row r="101" spans="1:4" x14ac:dyDescent="0.25">
      <c r="A101" s="7">
        <v>98</v>
      </c>
      <c r="B101" s="7">
        <v>3750</v>
      </c>
      <c r="C101" s="7" t="s">
        <v>103</v>
      </c>
      <c r="D101" s="7">
        <v>698.5</v>
      </c>
    </row>
    <row r="102" spans="1:4" x14ac:dyDescent="0.25">
      <c r="A102" s="7">
        <v>99</v>
      </c>
      <c r="B102" s="7">
        <v>3720</v>
      </c>
      <c r="C102" s="7" t="s">
        <v>782</v>
      </c>
      <c r="D102" s="7">
        <v>464</v>
      </c>
    </row>
    <row r="103" spans="1:4" x14ac:dyDescent="0.25">
      <c r="A103" s="7">
        <v>100</v>
      </c>
      <c r="B103" s="7">
        <v>3750</v>
      </c>
      <c r="C103" s="7" t="s">
        <v>103</v>
      </c>
      <c r="D103" s="8">
        <v>1550</v>
      </c>
    </row>
    <row r="104" spans="1:4" x14ac:dyDescent="0.25">
      <c r="A104" s="7">
        <v>101</v>
      </c>
      <c r="B104" s="7">
        <v>3750</v>
      </c>
      <c r="C104" s="7" t="s">
        <v>103</v>
      </c>
      <c r="D104" s="7">
        <v>330</v>
      </c>
    </row>
    <row r="105" spans="1:4" x14ac:dyDescent="0.25">
      <c r="A105" s="7">
        <v>102</v>
      </c>
      <c r="B105" s="7">
        <v>3750</v>
      </c>
      <c r="C105" s="7" t="s">
        <v>103</v>
      </c>
      <c r="D105" s="8">
        <v>21222.7</v>
      </c>
    </row>
    <row r="106" spans="1:4" x14ac:dyDescent="0.25">
      <c r="A106" s="7">
        <v>103</v>
      </c>
      <c r="B106" s="7">
        <v>3720</v>
      </c>
      <c r="C106" s="7" t="s">
        <v>782</v>
      </c>
      <c r="D106" s="7">
        <v>449.63</v>
      </c>
    </row>
    <row r="107" spans="1:4" x14ac:dyDescent="0.25">
      <c r="A107" s="7">
        <v>104</v>
      </c>
      <c r="B107" s="7">
        <v>3750</v>
      </c>
      <c r="C107" s="7" t="s">
        <v>103</v>
      </c>
      <c r="D107" s="7">
        <v>506</v>
      </c>
    </row>
    <row r="108" spans="1:4" x14ac:dyDescent="0.25">
      <c r="A108" s="7">
        <v>105</v>
      </c>
      <c r="B108" s="7">
        <v>3750</v>
      </c>
      <c r="C108" s="7" t="s">
        <v>103</v>
      </c>
      <c r="D108" s="7">
        <v>825</v>
      </c>
    </row>
    <row r="109" spans="1:4" x14ac:dyDescent="0.25">
      <c r="A109" s="7">
        <v>106</v>
      </c>
      <c r="B109" s="7">
        <v>3720</v>
      </c>
      <c r="C109" s="7" t="s">
        <v>782</v>
      </c>
      <c r="D109" s="7">
        <v>231</v>
      </c>
    </row>
    <row r="110" spans="1:4" x14ac:dyDescent="0.25">
      <c r="A110" s="7">
        <v>107</v>
      </c>
      <c r="B110" s="7">
        <v>3750</v>
      </c>
      <c r="C110" s="7" t="s">
        <v>103</v>
      </c>
      <c r="D110" s="8">
        <v>1260</v>
      </c>
    </row>
    <row r="111" spans="1:4" x14ac:dyDescent="0.25">
      <c r="A111" s="7">
        <v>108</v>
      </c>
      <c r="B111" s="7">
        <v>3750</v>
      </c>
      <c r="C111" s="7" t="s">
        <v>103</v>
      </c>
      <c r="D111" s="7">
        <v>825</v>
      </c>
    </row>
    <row r="112" spans="1:4" x14ac:dyDescent="0.25">
      <c r="A112" s="7">
        <v>109</v>
      </c>
      <c r="B112" s="7">
        <v>3720</v>
      </c>
      <c r="C112" s="7" t="s">
        <v>782</v>
      </c>
      <c r="D112" s="7">
        <v>236</v>
      </c>
    </row>
    <row r="113" spans="1:4" x14ac:dyDescent="0.25">
      <c r="A113" s="7">
        <v>110</v>
      </c>
      <c r="B113" s="7">
        <v>3750</v>
      </c>
      <c r="C113" s="7" t="s">
        <v>103</v>
      </c>
      <c r="D113" s="7">
        <v>165</v>
      </c>
    </row>
    <row r="114" spans="1:4" x14ac:dyDescent="0.25">
      <c r="A114" s="7">
        <v>111</v>
      </c>
      <c r="B114" s="7">
        <v>3720</v>
      </c>
      <c r="C114" s="7" t="s">
        <v>782</v>
      </c>
      <c r="D114" s="7">
        <v>50.01</v>
      </c>
    </row>
    <row r="115" spans="1:4" x14ac:dyDescent="0.25">
      <c r="A115" s="7">
        <v>112</v>
      </c>
      <c r="B115" s="7">
        <v>3750</v>
      </c>
      <c r="C115" s="7" t="s">
        <v>103</v>
      </c>
      <c r="D115" s="7">
        <v>997.7</v>
      </c>
    </row>
    <row r="116" spans="1:4" x14ac:dyDescent="0.25">
      <c r="A116" s="7">
        <v>113</v>
      </c>
      <c r="B116" s="7">
        <v>3720</v>
      </c>
      <c r="C116" s="7" t="s">
        <v>782</v>
      </c>
      <c r="D116" s="7">
        <v>34</v>
      </c>
    </row>
    <row r="117" spans="1:4" x14ac:dyDescent="0.25">
      <c r="A117" s="7">
        <v>114</v>
      </c>
      <c r="B117" s="7">
        <v>3750</v>
      </c>
      <c r="C117" s="7" t="s">
        <v>103</v>
      </c>
      <c r="D117" s="7">
        <v>250</v>
      </c>
    </row>
    <row r="118" spans="1:4" x14ac:dyDescent="0.25">
      <c r="A118" s="7">
        <v>115</v>
      </c>
      <c r="B118" s="7">
        <v>3720</v>
      </c>
      <c r="C118" s="7" t="s">
        <v>782</v>
      </c>
      <c r="D118" s="7">
        <v>64</v>
      </c>
    </row>
    <row r="119" spans="1:4" x14ac:dyDescent="0.25">
      <c r="A119" s="7">
        <v>116</v>
      </c>
      <c r="B119" s="7">
        <v>3720</v>
      </c>
      <c r="C119" s="7" t="s">
        <v>782</v>
      </c>
      <c r="D119" s="7">
        <v>340</v>
      </c>
    </row>
    <row r="120" spans="1:4" x14ac:dyDescent="0.25">
      <c r="A120" s="7">
        <v>117</v>
      </c>
      <c r="B120" s="7">
        <v>3750</v>
      </c>
      <c r="C120" s="7" t="s">
        <v>103</v>
      </c>
      <c r="D120" s="8">
        <v>3994.8</v>
      </c>
    </row>
    <row r="121" spans="1:4" x14ac:dyDescent="0.25">
      <c r="A121" s="7">
        <v>118</v>
      </c>
      <c r="B121" s="7">
        <v>3750</v>
      </c>
      <c r="C121" s="7" t="s">
        <v>103</v>
      </c>
      <c r="D121" s="8">
        <v>4331</v>
      </c>
    </row>
    <row r="122" spans="1:4" x14ac:dyDescent="0.25">
      <c r="A122" s="7">
        <v>119</v>
      </c>
      <c r="B122" s="7">
        <v>3750</v>
      </c>
      <c r="C122" s="7" t="s">
        <v>103</v>
      </c>
      <c r="D122" s="7">
        <v>330</v>
      </c>
    </row>
    <row r="123" spans="1:4" x14ac:dyDescent="0.25">
      <c r="A123" s="7">
        <v>120</v>
      </c>
      <c r="B123" s="7">
        <v>3750</v>
      </c>
      <c r="C123" s="7" t="s">
        <v>103</v>
      </c>
      <c r="D123" s="8">
        <v>2009</v>
      </c>
    </row>
    <row r="124" spans="1:4" x14ac:dyDescent="0.25">
      <c r="A124" s="7">
        <v>121</v>
      </c>
      <c r="B124" s="7">
        <v>3720</v>
      </c>
      <c r="C124" s="7" t="s">
        <v>782</v>
      </c>
      <c r="D124" s="7">
        <v>40</v>
      </c>
    </row>
    <row r="125" spans="1:4" x14ac:dyDescent="0.25">
      <c r="A125" s="7">
        <v>122</v>
      </c>
      <c r="B125" s="7">
        <v>3750</v>
      </c>
      <c r="C125" s="7" t="s">
        <v>103</v>
      </c>
      <c r="D125" s="8">
        <v>1105.5</v>
      </c>
    </row>
    <row r="126" spans="1:4" x14ac:dyDescent="0.25">
      <c r="A126" s="7">
        <v>123</v>
      </c>
      <c r="B126" s="7">
        <v>3750</v>
      </c>
      <c r="C126" s="7" t="s">
        <v>103</v>
      </c>
      <c r="D126" s="7">
        <v>460.9</v>
      </c>
    </row>
    <row r="127" spans="1:4" x14ac:dyDescent="0.25">
      <c r="A127" s="7">
        <v>124</v>
      </c>
      <c r="B127" s="7">
        <v>3720</v>
      </c>
      <c r="C127" s="7" t="s">
        <v>782</v>
      </c>
      <c r="D127" s="7">
        <v>38</v>
      </c>
    </row>
    <row r="128" spans="1:4" x14ac:dyDescent="0.25">
      <c r="A128" s="7">
        <v>125</v>
      </c>
      <c r="B128" s="7">
        <v>3720</v>
      </c>
      <c r="C128" s="7" t="s">
        <v>782</v>
      </c>
      <c r="D128" s="7">
        <v>911</v>
      </c>
    </row>
    <row r="129" spans="1:4" x14ac:dyDescent="0.25">
      <c r="A129" s="7">
        <v>126</v>
      </c>
      <c r="B129" s="7">
        <v>3750</v>
      </c>
      <c r="C129" s="7" t="s">
        <v>103</v>
      </c>
      <c r="D129" s="8">
        <v>1282.5999999999999</v>
      </c>
    </row>
    <row r="130" spans="1:4" x14ac:dyDescent="0.25">
      <c r="A130" s="7">
        <v>127</v>
      </c>
      <c r="B130" s="7">
        <v>3750</v>
      </c>
      <c r="C130" s="7" t="s">
        <v>103</v>
      </c>
      <c r="D130" s="7">
        <v>165</v>
      </c>
    </row>
    <row r="131" spans="1:4" x14ac:dyDescent="0.25">
      <c r="A131" s="7">
        <v>128</v>
      </c>
      <c r="B131" s="7">
        <v>3750</v>
      </c>
      <c r="C131" s="7" t="s">
        <v>103</v>
      </c>
      <c r="D131" s="7">
        <v>660</v>
      </c>
    </row>
    <row r="132" spans="1:4" x14ac:dyDescent="0.25">
      <c r="A132" s="7">
        <v>129</v>
      </c>
      <c r="B132" s="7">
        <v>3750</v>
      </c>
      <c r="C132" s="7" t="s">
        <v>103</v>
      </c>
      <c r="D132" s="7">
        <v>719.4</v>
      </c>
    </row>
    <row r="133" spans="1:4" x14ac:dyDescent="0.25">
      <c r="A133" s="7">
        <v>130</v>
      </c>
      <c r="B133" s="7">
        <v>3720</v>
      </c>
      <c r="C133" s="7" t="s">
        <v>782</v>
      </c>
      <c r="D133" s="7">
        <v>160</v>
      </c>
    </row>
    <row r="134" spans="1:4" x14ac:dyDescent="0.25">
      <c r="A134" s="7">
        <v>131</v>
      </c>
      <c r="B134" s="7">
        <v>3720</v>
      </c>
      <c r="C134" s="7" t="s">
        <v>782</v>
      </c>
      <c r="D134" s="7">
        <v>836</v>
      </c>
    </row>
    <row r="135" spans="1:4" x14ac:dyDescent="0.25">
      <c r="A135" s="7">
        <v>132</v>
      </c>
      <c r="B135" s="7">
        <v>3750</v>
      </c>
      <c r="C135" s="7" t="s">
        <v>103</v>
      </c>
      <c r="D135" s="7">
        <v>165</v>
      </c>
    </row>
    <row r="136" spans="1:4" x14ac:dyDescent="0.25">
      <c r="A136" s="7">
        <v>133</v>
      </c>
      <c r="B136" s="7">
        <v>3720</v>
      </c>
      <c r="C136" s="7" t="s">
        <v>782</v>
      </c>
      <c r="D136" s="7">
        <v>236</v>
      </c>
    </row>
    <row r="137" spans="1:4" x14ac:dyDescent="0.25">
      <c r="A137" s="7">
        <v>134</v>
      </c>
      <c r="B137" s="7">
        <v>3720</v>
      </c>
      <c r="C137" s="7" t="s">
        <v>782</v>
      </c>
      <c r="D137" s="7">
        <v>76</v>
      </c>
    </row>
    <row r="138" spans="1:4" x14ac:dyDescent="0.25">
      <c r="A138" s="7">
        <v>135</v>
      </c>
      <c r="B138" s="7">
        <v>3720</v>
      </c>
      <c r="C138" s="7" t="s">
        <v>782</v>
      </c>
      <c r="D138" s="7">
        <v>311.35000000000002</v>
      </c>
    </row>
    <row r="139" spans="1:4" x14ac:dyDescent="0.25">
      <c r="A139" s="7">
        <v>136</v>
      </c>
      <c r="B139" s="7">
        <v>3720</v>
      </c>
      <c r="C139" s="7" t="s">
        <v>782</v>
      </c>
      <c r="D139" s="7">
        <v>60</v>
      </c>
    </row>
    <row r="140" spans="1:4" x14ac:dyDescent="0.25">
      <c r="A140" s="7">
        <v>137</v>
      </c>
      <c r="B140" s="7">
        <v>3720</v>
      </c>
      <c r="C140" s="7" t="s">
        <v>782</v>
      </c>
      <c r="D140" s="7">
        <v>10</v>
      </c>
    </row>
    <row r="141" spans="1:4" x14ac:dyDescent="0.25">
      <c r="A141" s="7">
        <v>138</v>
      </c>
      <c r="B141" s="7">
        <v>3720</v>
      </c>
      <c r="C141" s="7" t="s">
        <v>782</v>
      </c>
      <c r="D141" s="7">
        <v>20</v>
      </c>
    </row>
    <row r="142" spans="1:4" x14ac:dyDescent="0.25">
      <c r="A142" s="7">
        <v>139</v>
      </c>
      <c r="B142" s="7">
        <v>3720</v>
      </c>
      <c r="C142" s="7" t="s">
        <v>782</v>
      </c>
      <c r="D142" s="7">
        <v>25</v>
      </c>
    </row>
    <row r="143" spans="1:4" x14ac:dyDescent="0.25">
      <c r="A143" s="7">
        <v>140</v>
      </c>
      <c r="B143" s="7">
        <v>3720</v>
      </c>
      <c r="C143" s="7" t="s">
        <v>782</v>
      </c>
      <c r="D143" s="7">
        <v>38</v>
      </c>
    </row>
    <row r="144" spans="1:4" x14ac:dyDescent="0.25">
      <c r="A144" s="7">
        <v>141</v>
      </c>
      <c r="B144" s="7">
        <v>3720</v>
      </c>
      <c r="C144" s="7" t="s">
        <v>782</v>
      </c>
      <c r="D144" s="7">
        <v>140</v>
      </c>
    </row>
    <row r="145" spans="1:4" x14ac:dyDescent="0.25">
      <c r="A145" s="7">
        <v>142</v>
      </c>
      <c r="B145" s="7">
        <v>3720</v>
      </c>
      <c r="C145" s="7" t="s">
        <v>782</v>
      </c>
      <c r="D145" s="7">
        <v>487</v>
      </c>
    </row>
    <row r="146" spans="1:4" x14ac:dyDescent="0.25">
      <c r="A146" s="7">
        <v>143</v>
      </c>
      <c r="B146" s="7">
        <v>3750</v>
      </c>
      <c r="C146" s="7" t="s">
        <v>103</v>
      </c>
      <c r="D146" s="7">
        <v>330</v>
      </c>
    </row>
    <row r="147" spans="1:4" x14ac:dyDescent="0.25">
      <c r="A147" s="7">
        <v>144</v>
      </c>
      <c r="B147" s="7">
        <v>3750</v>
      </c>
      <c r="C147" s="7" t="s">
        <v>103</v>
      </c>
      <c r="D147" s="7">
        <v>495</v>
      </c>
    </row>
    <row r="148" spans="1:4" x14ac:dyDescent="0.25">
      <c r="A148" s="7">
        <v>145</v>
      </c>
      <c r="B148" s="7">
        <v>3750</v>
      </c>
      <c r="C148" s="7" t="s">
        <v>103</v>
      </c>
      <c r="D148" s="7">
        <v>165</v>
      </c>
    </row>
    <row r="149" spans="1:4" x14ac:dyDescent="0.25">
      <c r="A149" s="7">
        <v>146</v>
      </c>
      <c r="B149" s="7">
        <v>3750</v>
      </c>
      <c r="C149" s="7" t="s">
        <v>103</v>
      </c>
      <c r="D149" s="7">
        <v>825</v>
      </c>
    </row>
    <row r="150" spans="1:4" x14ac:dyDescent="0.25">
      <c r="A150" s="7">
        <v>147</v>
      </c>
      <c r="B150" s="7">
        <v>3750</v>
      </c>
      <c r="C150" s="7" t="s">
        <v>103</v>
      </c>
      <c r="D150" s="7">
        <v>330</v>
      </c>
    </row>
    <row r="151" spans="1:4" x14ac:dyDescent="0.25">
      <c r="A151" s="7">
        <v>148</v>
      </c>
      <c r="B151" s="7">
        <v>3750</v>
      </c>
      <c r="C151" s="7" t="s">
        <v>103</v>
      </c>
      <c r="D151" s="7">
        <v>495</v>
      </c>
    </row>
    <row r="152" spans="1:4" x14ac:dyDescent="0.25">
      <c r="A152" s="7">
        <v>149</v>
      </c>
      <c r="B152" s="7">
        <v>3750</v>
      </c>
      <c r="C152" s="7" t="s">
        <v>103</v>
      </c>
      <c r="D152" s="7">
        <v>495</v>
      </c>
    </row>
    <row r="153" spans="1:4" x14ac:dyDescent="0.25">
      <c r="A153" s="7">
        <v>150</v>
      </c>
      <c r="B153" s="7">
        <v>3750</v>
      </c>
      <c r="C153" s="7" t="s">
        <v>103</v>
      </c>
      <c r="D153" s="7">
        <v>495</v>
      </c>
    </row>
    <row r="154" spans="1:4" x14ac:dyDescent="0.25">
      <c r="A154" s="7">
        <v>151</v>
      </c>
      <c r="B154" s="7">
        <v>3750</v>
      </c>
      <c r="C154" s="7" t="s">
        <v>103</v>
      </c>
      <c r="D154" s="7">
        <v>495</v>
      </c>
    </row>
    <row r="155" spans="1:4" x14ac:dyDescent="0.25">
      <c r="A155" s="7">
        <v>152</v>
      </c>
      <c r="B155" s="7">
        <v>3750</v>
      </c>
      <c r="C155" s="7" t="s">
        <v>103</v>
      </c>
      <c r="D155" s="7">
        <v>330</v>
      </c>
    </row>
    <row r="156" spans="1:4" x14ac:dyDescent="0.25">
      <c r="A156" s="7">
        <v>153</v>
      </c>
      <c r="B156" s="7">
        <v>3750</v>
      </c>
      <c r="C156" s="7" t="s">
        <v>103</v>
      </c>
      <c r="D156" s="7">
        <v>330</v>
      </c>
    </row>
    <row r="157" spans="1:4" x14ac:dyDescent="0.25">
      <c r="A157" s="7">
        <v>154</v>
      </c>
      <c r="B157" s="7">
        <v>3750</v>
      </c>
      <c r="C157" s="7" t="s">
        <v>103</v>
      </c>
      <c r="D157" s="7">
        <v>330</v>
      </c>
    </row>
    <row r="158" spans="1:4" x14ac:dyDescent="0.25">
      <c r="A158" s="7">
        <v>155</v>
      </c>
      <c r="B158" s="7">
        <v>3750</v>
      </c>
      <c r="C158" s="7" t="s">
        <v>103</v>
      </c>
      <c r="D158" s="7">
        <v>900</v>
      </c>
    </row>
    <row r="159" spans="1:4" x14ac:dyDescent="0.25">
      <c r="A159" s="7">
        <v>156</v>
      </c>
      <c r="B159" s="7">
        <v>3750</v>
      </c>
      <c r="C159" s="7" t="s">
        <v>103</v>
      </c>
      <c r="D159" s="7">
        <v>642</v>
      </c>
    </row>
    <row r="160" spans="1:4" x14ac:dyDescent="0.25">
      <c r="A160" s="7">
        <v>157</v>
      </c>
      <c r="B160" s="7">
        <v>3720</v>
      </c>
      <c r="C160" s="7" t="s">
        <v>782</v>
      </c>
      <c r="D160" s="7">
        <v>824</v>
      </c>
    </row>
    <row r="161" spans="1:4" x14ac:dyDescent="0.25">
      <c r="A161" s="7">
        <v>158</v>
      </c>
      <c r="B161" s="7">
        <v>3750</v>
      </c>
      <c r="C161" s="7" t="s">
        <v>103</v>
      </c>
      <c r="D161" s="8">
        <v>1480</v>
      </c>
    </row>
    <row r="162" spans="1:4" x14ac:dyDescent="0.25">
      <c r="A162" s="7">
        <v>159</v>
      </c>
      <c r="B162" s="7">
        <v>3720</v>
      </c>
      <c r="C162" s="7" t="s">
        <v>782</v>
      </c>
      <c r="D162" s="7">
        <v>166</v>
      </c>
    </row>
    <row r="163" spans="1:4" x14ac:dyDescent="0.25">
      <c r="A163" s="7">
        <v>160</v>
      </c>
      <c r="B163" s="7">
        <v>3720</v>
      </c>
      <c r="C163" s="7" t="s">
        <v>782</v>
      </c>
      <c r="D163" s="7">
        <v>76</v>
      </c>
    </row>
    <row r="164" spans="1:4" x14ac:dyDescent="0.25">
      <c r="A164" s="7">
        <v>161</v>
      </c>
      <c r="B164" s="7">
        <v>3720</v>
      </c>
      <c r="C164" s="7" t="s">
        <v>782</v>
      </c>
      <c r="D164" s="7">
        <v>24</v>
      </c>
    </row>
    <row r="165" spans="1:4" x14ac:dyDescent="0.25">
      <c r="A165" s="7">
        <v>162</v>
      </c>
      <c r="B165" s="7">
        <v>3720</v>
      </c>
      <c r="C165" s="7" t="s">
        <v>782</v>
      </c>
      <c r="D165" s="7">
        <v>35</v>
      </c>
    </row>
    <row r="166" spans="1:4" x14ac:dyDescent="0.25">
      <c r="A166" s="7">
        <v>163</v>
      </c>
      <c r="B166" s="7">
        <v>3750</v>
      </c>
      <c r="C166" s="7" t="s">
        <v>103</v>
      </c>
      <c r="D166" s="7">
        <v>126</v>
      </c>
    </row>
    <row r="167" spans="1:4" x14ac:dyDescent="0.25">
      <c r="A167" s="7">
        <v>164</v>
      </c>
      <c r="B167" s="7">
        <v>3720</v>
      </c>
      <c r="C167" s="7" t="s">
        <v>782</v>
      </c>
      <c r="D167" s="7">
        <v>76</v>
      </c>
    </row>
    <row r="168" spans="1:4" x14ac:dyDescent="0.25">
      <c r="A168" s="7">
        <v>165</v>
      </c>
      <c r="B168" s="7">
        <v>3720</v>
      </c>
      <c r="C168" s="7" t="s">
        <v>782</v>
      </c>
      <c r="D168" s="8">
        <v>5800</v>
      </c>
    </row>
    <row r="169" spans="1:4" x14ac:dyDescent="0.25">
      <c r="A169" s="7">
        <v>166</v>
      </c>
      <c r="B169" s="7">
        <v>3720</v>
      </c>
      <c r="C169" s="7" t="s">
        <v>782</v>
      </c>
      <c r="D169" s="8">
        <v>2100</v>
      </c>
    </row>
    <row r="170" spans="1:4" x14ac:dyDescent="0.25">
      <c r="A170" s="7">
        <v>167</v>
      </c>
      <c r="B170" s="7">
        <v>3720</v>
      </c>
      <c r="C170" s="7" t="s">
        <v>782</v>
      </c>
      <c r="D170" s="8">
        <v>1600</v>
      </c>
    </row>
    <row r="171" spans="1:4" x14ac:dyDescent="0.25">
      <c r="A171" s="7">
        <v>168</v>
      </c>
      <c r="B171" s="7">
        <v>3720</v>
      </c>
      <c r="C171" s="7" t="s">
        <v>782</v>
      </c>
      <c r="D171" s="8">
        <v>1500</v>
      </c>
    </row>
    <row r="172" spans="1:4" x14ac:dyDescent="0.25">
      <c r="A172" s="7">
        <v>169</v>
      </c>
      <c r="B172" s="7">
        <v>3720</v>
      </c>
      <c r="C172" s="7" t="s">
        <v>782</v>
      </c>
      <c r="D172" s="8">
        <v>1761</v>
      </c>
    </row>
    <row r="173" spans="1:4" x14ac:dyDescent="0.25">
      <c r="A173" s="7">
        <v>170</v>
      </c>
      <c r="B173" s="7">
        <v>3750</v>
      </c>
      <c r="C173" s="7" t="s">
        <v>103</v>
      </c>
      <c r="D173" s="8">
        <v>38500</v>
      </c>
    </row>
    <row r="174" spans="1:4" x14ac:dyDescent="0.25">
      <c r="A174" s="7">
        <v>171</v>
      </c>
      <c r="B174" s="7">
        <v>3750</v>
      </c>
      <c r="C174" s="7" t="s">
        <v>103</v>
      </c>
      <c r="D174" s="8">
        <v>45430</v>
      </c>
    </row>
    <row r="175" spans="1:4" x14ac:dyDescent="0.25">
      <c r="A175" s="7">
        <v>172</v>
      </c>
      <c r="B175" s="7">
        <v>3750</v>
      </c>
      <c r="C175" s="7" t="s">
        <v>103</v>
      </c>
      <c r="D175" s="7">
        <v>280</v>
      </c>
    </row>
    <row r="176" spans="1:4" x14ac:dyDescent="0.25">
      <c r="A176" s="7">
        <v>173</v>
      </c>
      <c r="B176" s="7">
        <v>3750</v>
      </c>
      <c r="C176" s="7" t="s">
        <v>103</v>
      </c>
      <c r="D176" s="7">
        <v>280</v>
      </c>
    </row>
    <row r="177" spans="1:4" x14ac:dyDescent="0.25">
      <c r="A177" s="7">
        <v>174</v>
      </c>
      <c r="B177" s="7">
        <v>3750</v>
      </c>
      <c r="C177" s="7" t="s">
        <v>103</v>
      </c>
      <c r="D177" s="7">
        <v>280</v>
      </c>
    </row>
    <row r="178" spans="1:4" x14ac:dyDescent="0.25">
      <c r="A178" s="7">
        <v>175</v>
      </c>
      <c r="B178" s="7">
        <v>3750</v>
      </c>
      <c r="C178" s="7" t="s">
        <v>103</v>
      </c>
      <c r="D178" s="7">
        <v>165</v>
      </c>
    </row>
    <row r="179" spans="1:4" x14ac:dyDescent="0.25">
      <c r="A179" s="7">
        <v>176</v>
      </c>
      <c r="B179" s="7">
        <v>3720</v>
      </c>
      <c r="C179" s="7" t="s">
        <v>782</v>
      </c>
      <c r="D179" s="7">
        <v>100</v>
      </c>
    </row>
    <row r="180" spans="1:4" x14ac:dyDescent="0.25">
      <c r="A180" s="7">
        <v>177</v>
      </c>
      <c r="B180" s="7">
        <v>3720</v>
      </c>
      <c r="C180" s="7" t="s">
        <v>782</v>
      </c>
      <c r="D180" s="7">
        <v>132</v>
      </c>
    </row>
    <row r="181" spans="1:4" x14ac:dyDescent="0.25">
      <c r="A181" s="7">
        <v>178</v>
      </c>
      <c r="B181" s="7">
        <v>3750</v>
      </c>
      <c r="C181" s="7" t="s">
        <v>103</v>
      </c>
      <c r="D181" s="7">
        <v>495</v>
      </c>
    </row>
    <row r="182" spans="1:4" x14ac:dyDescent="0.25">
      <c r="A182" s="7">
        <v>179</v>
      </c>
      <c r="B182" s="7">
        <v>3720</v>
      </c>
      <c r="C182" s="7" t="s">
        <v>782</v>
      </c>
      <c r="D182" s="7">
        <v>76</v>
      </c>
    </row>
    <row r="183" spans="1:4" x14ac:dyDescent="0.25">
      <c r="A183" s="7">
        <v>180</v>
      </c>
      <c r="B183" s="7">
        <v>3720</v>
      </c>
      <c r="C183" s="7" t="s">
        <v>782</v>
      </c>
      <c r="D183" s="7">
        <v>53</v>
      </c>
    </row>
    <row r="184" spans="1:4" x14ac:dyDescent="0.25">
      <c r="A184" s="7">
        <v>181</v>
      </c>
      <c r="B184" s="7">
        <v>3720</v>
      </c>
      <c r="C184" s="7" t="s">
        <v>782</v>
      </c>
      <c r="D184" s="7">
        <v>74</v>
      </c>
    </row>
    <row r="185" spans="1:4" x14ac:dyDescent="0.25">
      <c r="A185" s="7">
        <v>182</v>
      </c>
      <c r="B185" s="7">
        <v>3720</v>
      </c>
      <c r="C185" s="7" t="s">
        <v>782</v>
      </c>
      <c r="D185" s="7">
        <v>50</v>
      </c>
    </row>
    <row r="186" spans="1:4" x14ac:dyDescent="0.25">
      <c r="A186" s="7">
        <v>183</v>
      </c>
      <c r="B186" s="7">
        <v>3750</v>
      </c>
      <c r="C186" s="7" t="s">
        <v>103</v>
      </c>
      <c r="D186" s="7">
        <v>165</v>
      </c>
    </row>
    <row r="187" spans="1:4" x14ac:dyDescent="0.25">
      <c r="A187" s="7">
        <v>184</v>
      </c>
      <c r="B187" s="7">
        <v>3750</v>
      </c>
      <c r="C187" s="7" t="s">
        <v>103</v>
      </c>
      <c r="D187" s="7">
        <v>330</v>
      </c>
    </row>
    <row r="188" spans="1:4" x14ac:dyDescent="0.25">
      <c r="A188" s="7">
        <v>185</v>
      </c>
      <c r="B188" s="7">
        <v>3750</v>
      </c>
      <c r="C188" s="7" t="s">
        <v>103</v>
      </c>
      <c r="D188" s="7">
        <v>660</v>
      </c>
    </row>
    <row r="189" spans="1:4" x14ac:dyDescent="0.25">
      <c r="A189" s="7">
        <v>186</v>
      </c>
      <c r="B189" s="7">
        <v>3750</v>
      </c>
      <c r="C189" s="7" t="s">
        <v>103</v>
      </c>
      <c r="D189" s="7">
        <v>660</v>
      </c>
    </row>
    <row r="190" spans="1:4" x14ac:dyDescent="0.25">
      <c r="A190" s="7">
        <v>187</v>
      </c>
      <c r="B190" s="7">
        <v>3750</v>
      </c>
      <c r="C190" s="7" t="s">
        <v>103</v>
      </c>
      <c r="D190" s="7">
        <v>825</v>
      </c>
    </row>
    <row r="191" spans="1:4" x14ac:dyDescent="0.25">
      <c r="A191" s="7">
        <v>188</v>
      </c>
      <c r="B191" s="7">
        <v>3750</v>
      </c>
      <c r="C191" s="7" t="s">
        <v>103</v>
      </c>
      <c r="D191" s="7">
        <v>660</v>
      </c>
    </row>
    <row r="192" spans="1:4" x14ac:dyDescent="0.25">
      <c r="A192" s="7">
        <v>189</v>
      </c>
      <c r="B192" s="7">
        <v>3750</v>
      </c>
      <c r="C192" s="7" t="s">
        <v>103</v>
      </c>
      <c r="D192" s="7">
        <v>165</v>
      </c>
    </row>
    <row r="193" spans="1:4" x14ac:dyDescent="0.25">
      <c r="A193" s="7">
        <v>190</v>
      </c>
      <c r="B193" s="7">
        <v>3750</v>
      </c>
      <c r="C193" s="7" t="s">
        <v>103</v>
      </c>
      <c r="D193" s="7">
        <v>330</v>
      </c>
    </row>
    <row r="194" spans="1:4" x14ac:dyDescent="0.25">
      <c r="A194" s="7">
        <v>191</v>
      </c>
      <c r="B194" s="7">
        <v>3750</v>
      </c>
      <c r="C194" s="7" t="s">
        <v>103</v>
      </c>
      <c r="D194" s="7">
        <v>165</v>
      </c>
    </row>
    <row r="195" spans="1:4" x14ac:dyDescent="0.25">
      <c r="A195" s="7">
        <v>192</v>
      </c>
      <c r="B195" s="7">
        <v>3750</v>
      </c>
      <c r="C195" s="7" t="s">
        <v>103</v>
      </c>
      <c r="D195" s="7">
        <v>495</v>
      </c>
    </row>
    <row r="196" spans="1:4" x14ac:dyDescent="0.25">
      <c r="A196" s="7">
        <v>193</v>
      </c>
      <c r="B196" s="7">
        <v>3750</v>
      </c>
      <c r="C196" s="7" t="s">
        <v>103</v>
      </c>
      <c r="D196" s="7">
        <v>610</v>
      </c>
    </row>
    <row r="197" spans="1:4" x14ac:dyDescent="0.25">
      <c r="A197" s="7">
        <v>194</v>
      </c>
      <c r="B197" s="7">
        <v>3720</v>
      </c>
      <c r="C197" s="7" t="s">
        <v>782</v>
      </c>
      <c r="D197" s="7">
        <v>618</v>
      </c>
    </row>
    <row r="198" spans="1:4" x14ac:dyDescent="0.25">
      <c r="A198" s="7">
        <v>195</v>
      </c>
      <c r="B198" s="7">
        <v>3720</v>
      </c>
      <c r="C198" s="7" t="s">
        <v>782</v>
      </c>
      <c r="D198" s="7">
        <v>726</v>
      </c>
    </row>
    <row r="199" spans="1:4" x14ac:dyDescent="0.25">
      <c r="A199" s="7">
        <v>196</v>
      </c>
      <c r="B199" s="7">
        <v>3720</v>
      </c>
      <c r="C199" s="7" t="s">
        <v>782</v>
      </c>
      <c r="D199" s="7">
        <v>795</v>
      </c>
    </row>
    <row r="200" spans="1:4" x14ac:dyDescent="0.25">
      <c r="A200" s="7">
        <v>197</v>
      </c>
      <c r="B200" s="7">
        <v>3720</v>
      </c>
      <c r="C200" s="7" t="s">
        <v>782</v>
      </c>
      <c r="D200" s="7">
        <v>855</v>
      </c>
    </row>
    <row r="201" spans="1:4" x14ac:dyDescent="0.25">
      <c r="A201" s="7">
        <v>198</v>
      </c>
      <c r="B201" s="7">
        <v>3750</v>
      </c>
      <c r="C201" s="7" t="s">
        <v>103</v>
      </c>
      <c r="D201" s="7">
        <v>165</v>
      </c>
    </row>
    <row r="202" spans="1:4" x14ac:dyDescent="0.25">
      <c r="A202" s="7">
        <v>199</v>
      </c>
      <c r="B202" s="7">
        <v>3720</v>
      </c>
      <c r="C202" s="7" t="s">
        <v>782</v>
      </c>
      <c r="D202" s="7">
        <v>769</v>
      </c>
    </row>
    <row r="203" spans="1:4" x14ac:dyDescent="0.25">
      <c r="A203" s="7">
        <v>200</v>
      </c>
      <c r="B203" s="7">
        <v>3750</v>
      </c>
      <c r="C203" s="7" t="s">
        <v>103</v>
      </c>
      <c r="D203" s="7">
        <v>455</v>
      </c>
    </row>
    <row r="204" spans="1:4" x14ac:dyDescent="0.25">
      <c r="A204" s="7">
        <v>201</v>
      </c>
      <c r="B204" s="7">
        <v>3720</v>
      </c>
      <c r="C204" s="7" t="s">
        <v>782</v>
      </c>
      <c r="D204" s="7">
        <v>180</v>
      </c>
    </row>
    <row r="205" spans="1:4" x14ac:dyDescent="0.25">
      <c r="A205" s="7">
        <v>202</v>
      </c>
      <c r="B205" s="7">
        <v>3750</v>
      </c>
      <c r="C205" s="7" t="s">
        <v>103</v>
      </c>
      <c r="D205" s="7">
        <v>635.79999999999995</v>
      </c>
    </row>
    <row r="206" spans="1:4" x14ac:dyDescent="0.25">
      <c r="A206" s="7">
        <v>203</v>
      </c>
      <c r="B206" s="7">
        <v>3720</v>
      </c>
      <c r="C206" s="7" t="s">
        <v>782</v>
      </c>
      <c r="D206" s="7">
        <v>76</v>
      </c>
    </row>
    <row r="207" spans="1:4" x14ac:dyDescent="0.25">
      <c r="A207" s="7">
        <v>204</v>
      </c>
      <c r="B207" s="7">
        <v>3720</v>
      </c>
      <c r="C207" s="7" t="s">
        <v>782</v>
      </c>
      <c r="D207" s="7">
        <v>450</v>
      </c>
    </row>
    <row r="208" spans="1:4" x14ac:dyDescent="0.25">
      <c r="A208" s="7">
        <v>205</v>
      </c>
      <c r="B208" s="7">
        <v>3750</v>
      </c>
      <c r="C208" s="7" t="s">
        <v>103</v>
      </c>
      <c r="D208" s="8">
        <v>1320</v>
      </c>
    </row>
    <row r="209" spans="1:4" x14ac:dyDescent="0.25">
      <c r="A209" s="7">
        <v>206</v>
      </c>
      <c r="B209" s="7">
        <v>3720</v>
      </c>
      <c r="C209" s="7" t="s">
        <v>782</v>
      </c>
      <c r="D209" s="7">
        <v>90</v>
      </c>
    </row>
    <row r="210" spans="1:4" x14ac:dyDescent="0.25">
      <c r="A210" s="7">
        <v>207</v>
      </c>
      <c r="B210" s="7">
        <v>3750</v>
      </c>
      <c r="C210" s="7" t="s">
        <v>103</v>
      </c>
      <c r="D210" s="7">
        <v>208</v>
      </c>
    </row>
    <row r="211" spans="1:4" x14ac:dyDescent="0.25">
      <c r="A211" s="7">
        <v>208</v>
      </c>
      <c r="B211" s="7">
        <v>3720</v>
      </c>
      <c r="C211" s="7" t="s">
        <v>782</v>
      </c>
      <c r="D211" s="7">
        <v>31</v>
      </c>
    </row>
    <row r="212" spans="1:4" x14ac:dyDescent="0.25">
      <c r="A212" s="7">
        <v>209</v>
      </c>
      <c r="B212" s="7">
        <v>3720</v>
      </c>
      <c r="C212" s="7" t="s">
        <v>782</v>
      </c>
      <c r="D212" s="7">
        <v>673</v>
      </c>
    </row>
    <row r="213" spans="1:4" x14ac:dyDescent="0.25">
      <c r="A213" s="7">
        <v>210</v>
      </c>
      <c r="B213" s="7">
        <v>3750</v>
      </c>
      <c r="C213" s="7" t="s">
        <v>103</v>
      </c>
      <c r="D213" s="7">
        <v>948.64</v>
      </c>
    </row>
    <row r="214" spans="1:4" x14ac:dyDescent="0.25">
      <c r="A214" s="7">
        <v>211</v>
      </c>
      <c r="B214" s="7">
        <v>3750</v>
      </c>
      <c r="C214" s="7" t="s">
        <v>103</v>
      </c>
      <c r="D214" s="7">
        <v>935.14</v>
      </c>
    </row>
    <row r="215" spans="1:4" x14ac:dyDescent="0.25">
      <c r="A215" s="7">
        <v>212</v>
      </c>
      <c r="B215" s="7">
        <v>3750</v>
      </c>
      <c r="C215" s="7" t="s">
        <v>103</v>
      </c>
      <c r="D215" s="7">
        <v>749.3</v>
      </c>
    </row>
    <row r="216" spans="1:4" x14ac:dyDescent="0.25">
      <c r="A216" s="7">
        <v>213</v>
      </c>
      <c r="B216" s="7">
        <v>3750</v>
      </c>
      <c r="C216" s="7" t="s">
        <v>103</v>
      </c>
      <c r="D216" s="7">
        <v>957</v>
      </c>
    </row>
    <row r="217" spans="1:4" x14ac:dyDescent="0.25">
      <c r="A217" s="7">
        <v>214</v>
      </c>
      <c r="B217" s="7">
        <v>3750</v>
      </c>
      <c r="C217" s="7" t="s">
        <v>103</v>
      </c>
      <c r="D217" s="7">
        <v>403</v>
      </c>
    </row>
    <row r="218" spans="1:4" x14ac:dyDescent="0.25">
      <c r="A218" s="7">
        <v>215</v>
      </c>
      <c r="B218" s="7">
        <v>3750</v>
      </c>
      <c r="C218" s="7" t="s">
        <v>103</v>
      </c>
      <c r="D218" s="7">
        <v>191.4</v>
      </c>
    </row>
    <row r="219" spans="1:4" x14ac:dyDescent="0.25">
      <c r="A219" s="7">
        <v>216</v>
      </c>
      <c r="B219" s="7">
        <v>3750</v>
      </c>
      <c r="C219" s="7" t="s">
        <v>103</v>
      </c>
      <c r="D219" s="7">
        <v>158.4</v>
      </c>
    </row>
    <row r="220" spans="1:4" x14ac:dyDescent="0.25">
      <c r="A220" s="7">
        <v>217</v>
      </c>
      <c r="B220" s="7">
        <v>3750</v>
      </c>
      <c r="C220" s="7" t="s">
        <v>103</v>
      </c>
      <c r="D220" s="7">
        <v>378</v>
      </c>
    </row>
    <row r="221" spans="1:4" x14ac:dyDescent="0.25">
      <c r="A221" s="7">
        <v>218</v>
      </c>
      <c r="B221" s="7">
        <v>3750</v>
      </c>
      <c r="C221" s="7" t="s">
        <v>103</v>
      </c>
      <c r="D221" s="7">
        <v>118</v>
      </c>
    </row>
    <row r="222" spans="1:4" x14ac:dyDescent="0.25">
      <c r="A222" s="7">
        <v>219</v>
      </c>
      <c r="B222" s="7">
        <v>3750</v>
      </c>
      <c r="C222" s="7" t="s">
        <v>103</v>
      </c>
      <c r="D222" s="7">
        <v>187</v>
      </c>
    </row>
    <row r="223" spans="1:4" x14ac:dyDescent="0.25">
      <c r="A223" s="7">
        <v>220</v>
      </c>
      <c r="B223" s="7">
        <v>3750</v>
      </c>
      <c r="C223" s="7" t="s">
        <v>103</v>
      </c>
      <c r="D223" s="7">
        <v>220</v>
      </c>
    </row>
    <row r="224" spans="1:4" x14ac:dyDescent="0.25">
      <c r="A224" s="7">
        <v>221</v>
      </c>
      <c r="B224" s="7">
        <v>3750</v>
      </c>
      <c r="C224" s="7" t="s">
        <v>103</v>
      </c>
      <c r="D224" s="7">
        <v>122</v>
      </c>
    </row>
    <row r="225" spans="1:4" x14ac:dyDescent="0.25">
      <c r="A225" s="7">
        <v>222</v>
      </c>
      <c r="B225" s="7">
        <v>3750</v>
      </c>
      <c r="C225" s="7" t="s">
        <v>103</v>
      </c>
      <c r="D225" s="7">
        <v>848.84</v>
      </c>
    </row>
    <row r="226" spans="1:4" x14ac:dyDescent="0.25">
      <c r="A226" s="7">
        <v>223</v>
      </c>
      <c r="B226" s="7">
        <v>3750</v>
      </c>
      <c r="C226" s="7" t="s">
        <v>103</v>
      </c>
      <c r="D226" s="7">
        <v>191.4</v>
      </c>
    </row>
    <row r="227" spans="1:4" x14ac:dyDescent="0.25">
      <c r="A227" s="7">
        <v>224</v>
      </c>
      <c r="B227" s="7">
        <v>3750</v>
      </c>
      <c r="C227" s="7" t="s">
        <v>103</v>
      </c>
      <c r="D227" s="7">
        <v>191.4</v>
      </c>
    </row>
    <row r="228" spans="1:4" x14ac:dyDescent="0.25">
      <c r="A228" s="7">
        <v>225</v>
      </c>
      <c r="B228" s="7">
        <v>3720</v>
      </c>
      <c r="C228" s="7" t="s">
        <v>782</v>
      </c>
      <c r="D228" s="7">
        <v>350</v>
      </c>
    </row>
    <row r="229" spans="1:4" x14ac:dyDescent="0.25">
      <c r="A229" s="7">
        <v>226</v>
      </c>
      <c r="B229" s="7">
        <v>3750</v>
      </c>
      <c r="C229" s="7" t="s">
        <v>103</v>
      </c>
      <c r="D229" s="7">
        <v>360</v>
      </c>
    </row>
    <row r="230" spans="1:4" x14ac:dyDescent="0.25">
      <c r="A230" s="7">
        <v>227</v>
      </c>
      <c r="B230" s="7">
        <v>3750</v>
      </c>
      <c r="C230" s="7" t="s">
        <v>103</v>
      </c>
      <c r="D230" s="8">
        <v>1362</v>
      </c>
    </row>
    <row r="231" spans="1:4" x14ac:dyDescent="0.25">
      <c r="A231" s="7">
        <v>228</v>
      </c>
      <c r="B231" s="7">
        <v>3750</v>
      </c>
      <c r="C231" s="7" t="s">
        <v>103</v>
      </c>
      <c r="D231" s="7">
        <v>631.62</v>
      </c>
    </row>
    <row r="232" spans="1:4" x14ac:dyDescent="0.25">
      <c r="A232" s="7">
        <v>229</v>
      </c>
      <c r="B232" s="7">
        <v>3750</v>
      </c>
      <c r="C232" s="7" t="s">
        <v>103</v>
      </c>
      <c r="D232" s="7">
        <v>661</v>
      </c>
    </row>
    <row r="233" spans="1:4" x14ac:dyDescent="0.25">
      <c r="A233" s="7">
        <v>230</v>
      </c>
      <c r="B233" s="7">
        <v>3750</v>
      </c>
      <c r="C233" s="7" t="s">
        <v>103</v>
      </c>
      <c r="D233" s="8">
        <v>1382</v>
      </c>
    </row>
    <row r="234" spans="1:4" x14ac:dyDescent="0.25">
      <c r="A234" s="7">
        <v>231</v>
      </c>
      <c r="B234" s="7">
        <v>3720</v>
      </c>
      <c r="C234" s="7" t="s">
        <v>782</v>
      </c>
      <c r="D234" s="7">
        <v>576</v>
      </c>
    </row>
    <row r="235" spans="1:4" x14ac:dyDescent="0.25">
      <c r="A235" s="7">
        <v>232</v>
      </c>
      <c r="B235" s="7">
        <v>3720</v>
      </c>
      <c r="C235" s="7" t="s">
        <v>782</v>
      </c>
      <c r="D235" s="7">
        <v>208</v>
      </c>
    </row>
    <row r="236" spans="1:4" x14ac:dyDescent="0.25">
      <c r="A236" s="7">
        <v>233</v>
      </c>
      <c r="B236" s="7">
        <v>3720</v>
      </c>
      <c r="C236" s="7" t="s">
        <v>782</v>
      </c>
      <c r="D236" s="7">
        <v>156</v>
      </c>
    </row>
    <row r="237" spans="1:4" x14ac:dyDescent="0.25">
      <c r="A237" s="7">
        <v>234</v>
      </c>
      <c r="B237" s="7">
        <v>3750</v>
      </c>
      <c r="C237" s="7" t="s">
        <v>103</v>
      </c>
      <c r="D237" s="7">
        <v>495</v>
      </c>
    </row>
    <row r="238" spans="1:4" x14ac:dyDescent="0.25">
      <c r="A238" s="7">
        <v>235</v>
      </c>
      <c r="B238" s="7">
        <v>3750</v>
      </c>
      <c r="C238" s="7" t="s">
        <v>103</v>
      </c>
      <c r="D238" s="7">
        <v>584</v>
      </c>
    </row>
    <row r="239" spans="1:4" x14ac:dyDescent="0.25">
      <c r="A239" s="7">
        <v>236</v>
      </c>
      <c r="B239" s="7">
        <v>3750</v>
      </c>
      <c r="C239" s="7" t="s">
        <v>103</v>
      </c>
      <c r="D239" s="7">
        <v>630</v>
      </c>
    </row>
    <row r="240" spans="1:4" x14ac:dyDescent="0.25">
      <c r="A240" s="7">
        <v>237</v>
      </c>
      <c r="B240" s="7">
        <v>3720</v>
      </c>
      <c r="C240" s="7" t="s">
        <v>782</v>
      </c>
      <c r="D240" s="7">
        <v>23</v>
      </c>
    </row>
    <row r="241" spans="1:4" x14ac:dyDescent="0.25">
      <c r="A241" s="7">
        <v>238</v>
      </c>
      <c r="B241" s="7">
        <v>3750</v>
      </c>
      <c r="C241" s="7" t="s">
        <v>103</v>
      </c>
      <c r="D241" s="8">
        <v>1368.31</v>
      </c>
    </row>
    <row r="242" spans="1:4" x14ac:dyDescent="0.25">
      <c r="A242" s="7">
        <v>239</v>
      </c>
      <c r="B242" s="7">
        <v>3750</v>
      </c>
      <c r="C242" s="7" t="s">
        <v>103</v>
      </c>
      <c r="D242" s="8">
        <v>1081</v>
      </c>
    </row>
    <row r="243" spans="1:4" x14ac:dyDescent="0.25">
      <c r="A243" s="7">
        <v>240</v>
      </c>
      <c r="B243" s="7">
        <v>3750</v>
      </c>
      <c r="C243" s="7" t="s">
        <v>103</v>
      </c>
      <c r="D243" s="7">
        <v>350</v>
      </c>
    </row>
    <row r="244" spans="1:4" x14ac:dyDescent="0.25">
      <c r="A244" s="7">
        <v>241</v>
      </c>
      <c r="B244" s="7">
        <v>3720</v>
      </c>
      <c r="C244" s="7" t="s">
        <v>782</v>
      </c>
      <c r="D244" s="7">
        <v>60</v>
      </c>
    </row>
    <row r="245" spans="1:4" x14ac:dyDescent="0.25">
      <c r="A245" s="7">
        <v>242</v>
      </c>
      <c r="B245" s="7">
        <v>3750</v>
      </c>
      <c r="C245" s="7" t="s">
        <v>103</v>
      </c>
      <c r="D245" s="7">
        <v>165</v>
      </c>
    </row>
    <row r="246" spans="1:4" x14ac:dyDescent="0.25">
      <c r="A246" s="7">
        <v>243</v>
      </c>
      <c r="B246" s="7">
        <v>3750</v>
      </c>
      <c r="C246" s="7" t="s">
        <v>103</v>
      </c>
      <c r="D246" s="8">
        <v>1155</v>
      </c>
    </row>
    <row r="247" spans="1:4" x14ac:dyDescent="0.25">
      <c r="A247" s="7">
        <v>244</v>
      </c>
      <c r="B247" s="7">
        <v>3720</v>
      </c>
      <c r="C247" s="7" t="s">
        <v>782</v>
      </c>
      <c r="D247" s="7">
        <v>51.5</v>
      </c>
    </row>
    <row r="248" spans="1:4" x14ac:dyDescent="0.25">
      <c r="A248" s="7">
        <v>245</v>
      </c>
      <c r="B248" s="7">
        <v>3720</v>
      </c>
      <c r="C248" s="7" t="s">
        <v>782</v>
      </c>
      <c r="D248" s="7">
        <v>38</v>
      </c>
    </row>
    <row r="249" spans="1:4" x14ac:dyDescent="0.25">
      <c r="A249" s="7">
        <v>246</v>
      </c>
      <c r="B249" s="7">
        <v>3720</v>
      </c>
      <c r="C249" s="7" t="s">
        <v>782</v>
      </c>
      <c r="D249" s="7">
        <v>140</v>
      </c>
    </row>
    <row r="250" spans="1:4" x14ac:dyDescent="0.25">
      <c r="A250" s="7">
        <v>247</v>
      </c>
      <c r="B250" s="7">
        <v>3720</v>
      </c>
      <c r="C250" s="7" t="s">
        <v>782</v>
      </c>
      <c r="D250" s="7">
        <v>91</v>
      </c>
    </row>
    <row r="251" spans="1:4" x14ac:dyDescent="0.25">
      <c r="A251" s="7">
        <v>248</v>
      </c>
      <c r="B251" s="7">
        <v>3750</v>
      </c>
      <c r="C251" s="7" t="s">
        <v>103</v>
      </c>
      <c r="D251" s="7">
        <v>495</v>
      </c>
    </row>
    <row r="252" spans="1:4" x14ac:dyDescent="0.25">
      <c r="A252" s="7">
        <v>249</v>
      </c>
      <c r="B252" s="7">
        <v>3720</v>
      </c>
      <c r="C252" s="7" t="s">
        <v>782</v>
      </c>
      <c r="D252" s="7">
        <v>134</v>
      </c>
    </row>
    <row r="253" spans="1:4" x14ac:dyDescent="0.25">
      <c r="A253" s="7">
        <v>250</v>
      </c>
      <c r="B253" s="7">
        <v>3750</v>
      </c>
      <c r="C253" s="7" t="s">
        <v>103</v>
      </c>
      <c r="D253" s="7">
        <v>660</v>
      </c>
    </row>
    <row r="254" spans="1:4" x14ac:dyDescent="0.25">
      <c r="A254" s="7">
        <v>251</v>
      </c>
      <c r="B254" s="7">
        <v>3720</v>
      </c>
      <c r="C254" s="7" t="s">
        <v>782</v>
      </c>
      <c r="D254" s="7">
        <v>38</v>
      </c>
    </row>
    <row r="255" spans="1:4" x14ac:dyDescent="0.25">
      <c r="A255" s="7">
        <v>252</v>
      </c>
      <c r="B255" s="7">
        <v>3750</v>
      </c>
      <c r="C255" s="7" t="s">
        <v>103</v>
      </c>
      <c r="D255" s="7">
        <v>660</v>
      </c>
    </row>
    <row r="256" spans="1:4" x14ac:dyDescent="0.25">
      <c r="A256" s="7">
        <v>253</v>
      </c>
      <c r="B256" s="7">
        <v>3720</v>
      </c>
      <c r="C256" s="7" t="s">
        <v>782</v>
      </c>
      <c r="D256" s="7">
        <v>163</v>
      </c>
    </row>
    <row r="257" spans="1:4" x14ac:dyDescent="0.25">
      <c r="A257" s="7">
        <v>254</v>
      </c>
      <c r="B257" s="7">
        <v>3750</v>
      </c>
      <c r="C257" s="7" t="s">
        <v>103</v>
      </c>
      <c r="D257" s="7">
        <v>165</v>
      </c>
    </row>
    <row r="258" spans="1:4" x14ac:dyDescent="0.25">
      <c r="A258" s="7">
        <v>255</v>
      </c>
      <c r="B258" s="7">
        <v>3750</v>
      </c>
      <c r="C258" s="7" t="s">
        <v>103</v>
      </c>
      <c r="D258" s="7">
        <v>165</v>
      </c>
    </row>
    <row r="259" spans="1:4" x14ac:dyDescent="0.25">
      <c r="A259" s="7">
        <v>256</v>
      </c>
      <c r="B259" s="7">
        <v>3750</v>
      </c>
      <c r="C259" s="7" t="s">
        <v>103</v>
      </c>
      <c r="D259" s="7">
        <v>165</v>
      </c>
    </row>
    <row r="260" spans="1:4" x14ac:dyDescent="0.25">
      <c r="A260" s="7">
        <v>257</v>
      </c>
      <c r="B260" s="7">
        <v>3750</v>
      </c>
      <c r="C260" s="7" t="s">
        <v>103</v>
      </c>
      <c r="D260" s="7">
        <v>165</v>
      </c>
    </row>
    <row r="261" spans="1:4" x14ac:dyDescent="0.25">
      <c r="A261" s="7">
        <v>258</v>
      </c>
      <c r="B261" s="7">
        <v>3750</v>
      </c>
      <c r="C261" s="7" t="s">
        <v>103</v>
      </c>
      <c r="D261" s="7">
        <v>165</v>
      </c>
    </row>
    <row r="262" spans="1:4" x14ac:dyDescent="0.25">
      <c r="A262" s="7">
        <v>259</v>
      </c>
      <c r="B262" s="7">
        <v>3750</v>
      </c>
      <c r="C262" s="7" t="s">
        <v>103</v>
      </c>
      <c r="D262" s="7">
        <v>330</v>
      </c>
    </row>
    <row r="263" spans="1:4" x14ac:dyDescent="0.25">
      <c r="A263" s="7">
        <v>260</v>
      </c>
      <c r="B263" s="7">
        <v>3750</v>
      </c>
      <c r="C263" s="7" t="s">
        <v>103</v>
      </c>
      <c r="D263" s="7">
        <v>165</v>
      </c>
    </row>
    <row r="264" spans="1:4" x14ac:dyDescent="0.25">
      <c r="A264" s="7">
        <v>261</v>
      </c>
      <c r="B264" s="7">
        <v>3750</v>
      </c>
      <c r="C264" s="7" t="s">
        <v>103</v>
      </c>
      <c r="D264" s="7">
        <v>330</v>
      </c>
    </row>
    <row r="265" spans="1:4" x14ac:dyDescent="0.25">
      <c r="A265" s="7">
        <v>262</v>
      </c>
      <c r="B265" s="7">
        <v>3750</v>
      </c>
      <c r="C265" s="7" t="s">
        <v>103</v>
      </c>
      <c r="D265" s="7">
        <v>165</v>
      </c>
    </row>
    <row r="266" spans="1:4" x14ac:dyDescent="0.25">
      <c r="A266" s="7">
        <v>263</v>
      </c>
      <c r="B266" s="7">
        <v>3750</v>
      </c>
      <c r="C266" s="7" t="s">
        <v>103</v>
      </c>
      <c r="D266" s="7">
        <v>165</v>
      </c>
    </row>
    <row r="267" spans="1:4" x14ac:dyDescent="0.25">
      <c r="A267" s="7">
        <v>264</v>
      </c>
      <c r="B267" s="7">
        <v>3750</v>
      </c>
      <c r="C267" s="7" t="s">
        <v>103</v>
      </c>
      <c r="D267" s="7">
        <v>330</v>
      </c>
    </row>
    <row r="268" spans="1:4" x14ac:dyDescent="0.25">
      <c r="A268" s="7">
        <v>265</v>
      </c>
      <c r="B268" s="7">
        <v>3750</v>
      </c>
      <c r="C268" s="7" t="s">
        <v>103</v>
      </c>
      <c r="D268" s="7">
        <v>495</v>
      </c>
    </row>
    <row r="269" spans="1:4" x14ac:dyDescent="0.25">
      <c r="A269" s="7">
        <v>266</v>
      </c>
      <c r="B269" s="7">
        <v>3750</v>
      </c>
      <c r="C269" s="7" t="s">
        <v>103</v>
      </c>
      <c r="D269" s="7">
        <v>660</v>
      </c>
    </row>
    <row r="270" spans="1:4" x14ac:dyDescent="0.25">
      <c r="A270" s="7">
        <v>267</v>
      </c>
      <c r="B270" s="7">
        <v>3750</v>
      </c>
      <c r="C270" s="7" t="s">
        <v>103</v>
      </c>
      <c r="D270" s="7">
        <v>165</v>
      </c>
    </row>
    <row r="271" spans="1:4" x14ac:dyDescent="0.25">
      <c r="A271" s="7">
        <v>268</v>
      </c>
      <c r="B271" s="7">
        <v>3750</v>
      </c>
      <c r="C271" s="7" t="s">
        <v>103</v>
      </c>
      <c r="D271" s="7">
        <v>495</v>
      </c>
    </row>
    <row r="272" spans="1:4" x14ac:dyDescent="0.25">
      <c r="A272" s="7">
        <v>269</v>
      </c>
      <c r="B272" s="7">
        <v>3720</v>
      </c>
      <c r="C272" s="7" t="s">
        <v>782</v>
      </c>
      <c r="D272" s="8">
        <v>1392</v>
      </c>
    </row>
    <row r="273" spans="1:4" x14ac:dyDescent="0.25">
      <c r="A273" s="7">
        <v>270</v>
      </c>
      <c r="B273" s="7">
        <v>3750</v>
      </c>
      <c r="C273" s="7" t="s">
        <v>103</v>
      </c>
      <c r="D273" s="9">
        <v>590</v>
      </c>
    </row>
    <row r="274" spans="1:4" x14ac:dyDescent="0.25">
      <c r="A274" s="7">
        <v>271</v>
      </c>
      <c r="B274" s="7">
        <v>3720</v>
      </c>
      <c r="C274" s="7" t="s">
        <v>782</v>
      </c>
      <c r="D274" s="7">
        <v>69</v>
      </c>
    </row>
    <row r="275" spans="1:4" x14ac:dyDescent="0.25">
      <c r="A275" s="7">
        <v>272</v>
      </c>
      <c r="B275" s="7">
        <v>3750</v>
      </c>
      <c r="C275" s="7" t="s">
        <v>103</v>
      </c>
      <c r="D275" s="8">
        <v>1775</v>
      </c>
    </row>
    <row r="276" spans="1:4" x14ac:dyDescent="0.25">
      <c r="A276" s="7">
        <v>273</v>
      </c>
      <c r="B276" s="7">
        <v>3720</v>
      </c>
      <c r="C276" s="7" t="s">
        <v>782</v>
      </c>
      <c r="D276" s="7">
        <v>394</v>
      </c>
    </row>
    <row r="277" spans="1:4" x14ac:dyDescent="0.25">
      <c r="A277" s="7">
        <v>274</v>
      </c>
      <c r="B277" s="7">
        <v>3720</v>
      </c>
      <c r="C277" s="7" t="s">
        <v>782</v>
      </c>
      <c r="D277" s="7">
        <v>669</v>
      </c>
    </row>
    <row r="278" spans="1:4" x14ac:dyDescent="0.25">
      <c r="A278" s="7">
        <v>275</v>
      </c>
      <c r="B278" s="7">
        <v>3720</v>
      </c>
      <c r="C278" s="7" t="s">
        <v>782</v>
      </c>
      <c r="D278" s="7">
        <v>152</v>
      </c>
    </row>
    <row r="279" spans="1:4" x14ac:dyDescent="0.25">
      <c r="A279" s="7">
        <v>276</v>
      </c>
      <c r="B279" s="7">
        <v>3750</v>
      </c>
      <c r="C279" s="7" t="s">
        <v>103</v>
      </c>
      <c r="D279" s="7">
        <v>660</v>
      </c>
    </row>
    <row r="280" spans="1:4" x14ac:dyDescent="0.25">
      <c r="A280" s="7">
        <v>277</v>
      </c>
      <c r="B280" s="7">
        <v>3750</v>
      </c>
      <c r="C280" s="7" t="s">
        <v>103</v>
      </c>
      <c r="D280" s="8">
        <v>1155</v>
      </c>
    </row>
    <row r="281" spans="1:4" x14ac:dyDescent="0.25">
      <c r="A281" s="7">
        <v>278</v>
      </c>
      <c r="B281" s="7">
        <v>3750</v>
      </c>
      <c r="C281" s="7" t="s">
        <v>103</v>
      </c>
      <c r="D281" s="8">
        <v>1914</v>
      </c>
    </row>
    <row r="282" spans="1:4" x14ac:dyDescent="0.25">
      <c r="A282" s="7">
        <v>279</v>
      </c>
      <c r="B282" s="7">
        <v>3750</v>
      </c>
      <c r="C282" s="7" t="s">
        <v>103</v>
      </c>
      <c r="D282" s="7">
        <v>660</v>
      </c>
    </row>
    <row r="283" spans="1:4" x14ac:dyDescent="0.25">
      <c r="A283" s="7">
        <v>280</v>
      </c>
      <c r="B283" s="7">
        <v>3750</v>
      </c>
      <c r="C283" s="7" t="s">
        <v>103</v>
      </c>
      <c r="D283" s="8">
        <v>1692.9</v>
      </c>
    </row>
    <row r="284" spans="1:4" x14ac:dyDescent="0.25">
      <c r="A284" s="7">
        <v>281</v>
      </c>
      <c r="B284" s="7">
        <v>3750</v>
      </c>
      <c r="C284" s="7" t="s">
        <v>103</v>
      </c>
      <c r="D284" s="7">
        <v>421.08</v>
      </c>
    </row>
    <row r="285" spans="1:4" x14ac:dyDescent="0.25">
      <c r="A285" s="7">
        <v>282</v>
      </c>
      <c r="B285" s="7">
        <v>3750</v>
      </c>
      <c r="C285" s="7" t="s">
        <v>103</v>
      </c>
      <c r="D285" s="7">
        <v>165</v>
      </c>
    </row>
    <row r="286" spans="1:4" x14ac:dyDescent="0.25">
      <c r="A286" s="7">
        <v>283</v>
      </c>
      <c r="B286" s="7">
        <v>3750</v>
      </c>
      <c r="C286" s="7" t="s">
        <v>103</v>
      </c>
      <c r="D286" s="7">
        <v>385</v>
      </c>
    </row>
    <row r="287" spans="1:4" x14ac:dyDescent="0.25">
      <c r="A287" s="7">
        <v>284</v>
      </c>
      <c r="B287" s="7">
        <v>3720</v>
      </c>
      <c r="C287" s="7" t="s">
        <v>782</v>
      </c>
      <c r="D287" s="7">
        <v>759</v>
      </c>
    </row>
    <row r="288" spans="1:4" x14ac:dyDescent="0.25">
      <c r="A288" s="7">
        <v>285</v>
      </c>
      <c r="B288" s="7">
        <v>3750</v>
      </c>
      <c r="C288" s="7" t="s">
        <v>103</v>
      </c>
      <c r="D288" s="7">
        <v>700</v>
      </c>
    </row>
    <row r="289" spans="1:4" x14ac:dyDescent="0.25">
      <c r="A289" s="7">
        <v>286</v>
      </c>
      <c r="B289" s="7">
        <v>3720</v>
      </c>
      <c r="C289" s="7" t="s">
        <v>782</v>
      </c>
      <c r="D289" s="8">
        <v>1275</v>
      </c>
    </row>
    <row r="290" spans="1:4" x14ac:dyDescent="0.25">
      <c r="A290" s="7">
        <v>287</v>
      </c>
      <c r="B290" s="7">
        <v>3750</v>
      </c>
      <c r="C290" s="7" t="s">
        <v>103</v>
      </c>
      <c r="D290" s="8">
        <v>1104</v>
      </c>
    </row>
    <row r="291" spans="1:4" x14ac:dyDescent="0.25">
      <c r="A291" s="7">
        <v>288</v>
      </c>
      <c r="B291" s="7">
        <v>3750</v>
      </c>
      <c r="C291" s="7" t="s">
        <v>103</v>
      </c>
      <c r="D291" s="8">
        <v>75970.990000000005</v>
      </c>
    </row>
    <row r="292" spans="1:4" x14ac:dyDescent="0.25">
      <c r="A292" s="7">
        <v>289</v>
      </c>
      <c r="B292" s="7">
        <v>3750</v>
      </c>
      <c r="C292" s="7" t="s">
        <v>103</v>
      </c>
      <c r="D292" s="8">
        <v>48526</v>
      </c>
    </row>
    <row r="293" spans="1:4" x14ac:dyDescent="0.25">
      <c r="A293" s="7">
        <v>290</v>
      </c>
      <c r="B293" s="7">
        <v>3750</v>
      </c>
      <c r="C293" s="7" t="s">
        <v>103</v>
      </c>
      <c r="D293" s="8">
        <v>1386</v>
      </c>
    </row>
    <row r="294" spans="1:4" x14ac:dyDescent="0.25">
      <c r="A294" s="7">
        <v>291</v>
      </c>
      <c r="B294" s="7">
        <v>3750</v>
      </c>
      <c r="C294" s="7" t="s">
        <v>103</v>
      </c>
      <c r="D294" s="7">
        <v>330</v>
      </c>
    </row>
    <row r="295" spans="1:4" x14ac:dyDescent="0.25">
      <c r="A295" s="7">
        <v>292</v>
      </c>
      <c r="B295" s="7">
        <v>3750</v>
      </c>
      <c r="C295" s="7" t="s">
        <v>103</v>
      </c>
      <c r="D295" s="8">
        <v>1518</v>
      </c>
    </row>
    <row r="296" spans="1:4" x14ac:dyDescent="0.25">
      <c r="A296" s="7">
        <v>293</v>
      </c>
      <c r="B296" s="7">
        <v>3750</v>
      </c>
      <c r="C296" s="7" t="s">
        <v>103</v>
      </c>
      <c r="D296" s="7">
        <v>631.62</v>
      </c>
    </row>
    <row r="297" spans="1:4" x14ac:dyDescent="0.25">
      <c r="A297" s="7">
        <v>294</v>
      </c>
      <c r="B297" s="7">
        <v>3750</v>
      </c>
      <c r="C297" s="7" t="s">
        <v>103</v>
      </c>
      <c r="D297" s="8">
        <v>3630</v>
      </c>
    </row>
    <row r="298" spans="1:4" x14ac:dyDescent="0.25">
      <c r="A298" s="7">
        <v>295</v>
      </c>
      <c r="B298" s="7">
        <v>3750</v>
      </c>
      <c r="C298" s="7" t="s">
        <v>103</v>
      </c>
      <c r="D298" s="7">
        <v>492</v>
      </c>
    </row>
    <row r="299" spans="1:4" x14ac:dyDescent="0.25">
      <c r="A299" s="7">
        <v>296</v>
      </c>
      <c r="B299" s="7">
        <v>3720</v>
      </c>
      <c r="C299" s="7" t="s">
        <v>782</v>
      </c>
      <c r="D299" s="7">
        <v>227</v>
      </c>
    </row>
    <row r="300" spans="1:4" x14ac:dyDescent="0.25">
      <c r="A300" s="7">
        <v>297</v>
      </c>
      <c r="B300" s="7">
        <v>3750</v>
      </c>
      <c r="C300" s="7" t="s">
        <v>103</v>
      </c>
      <c r="D300" s="7">
        <v>165</v>
      </c>
    </row>
    <row r="301" spans="1:4" x14ac:dyDescent="0.25">
      <c r="A301" s="7">
        <v>298</v>
      </c>
      <c r="B301" s="7">
        <v>3720</v>
      </c>
      <c r="C301" s="7" t="s">
        <v>782</v>
      </c>
      <c r="D301" s="7">
        <v>430</v>
      </c>
    </row>
    <row r="302" spans="1:4" x14ac:dyDescent="0.25">
      <c r="A302" s="7">
        <v>299</v>
      </c>
      <c r="B302" s="7">
        <v>3720</v>
      </c>
      <c r="C302" s="7" t="s">
        <v>782</v>
      </c>
      <c r="D302" s="7">
        <v>78</v>
      </c>
    </row>
    <row r="303" spans="1:4" x14ac:dyDescent="0.25">
      <c r="A303" s="7">
        <v>300</v>
      </c>
      <c r="B303" s="7">
        <v>3720</v>
      </c>
      <c r="C303" s="7" t="s">
        <v>782</v>
      </c>
      <c r="D303" s="7">
        <v>582</v>
      </c>
    </row>
    <row r="304" spans="1:4" x14ac:dyDescent="0.25">
      <c r="A304" s="7">
        <v>301</v>
      </c>
      <c r="B304" s="7">
        <v>3720</v>
      </c>
      <c r="C304" s="7" t="s">
        <v>782</v>
      </c>
      <c r="D304" s="7">
        <v>25</v>
      </c>
    </row>
    <row r="305" spans="1:4" x14ac:dyDescent="0.25">
      <c r="A305" s="7">
        <v>302</v>
      </c>
      <c r="B305" s="7">
        <v>3750</v>
      </c>
      <c r="C305" s="7" t="s">
        <v>103</v>
      </c>
      <c r="D305" s="7">
        <v>165</v>
      </c>
    </row>
    <row r="306" spans="1:4" x14ac:dyDescent="0.25">
      <c r="A306" s="7">
        <v>303</v>
      </c>
      <c r="B306" s="7">
        <v>3750</v>
      </c>
      <c r="C306" s="7" t="s">
        <v>103</v>
      </c>
      <c r="D306" s="7">
        <v>330</v>
      </c>
    </row>
    <row r="307" spans="1:4" x14ac:dyDescent="0.25">
      <c r="A307" s="7">
        <v>304</v>
      </c>
      <c r="B307" s="7">
        <v>3750</v>
      </c>
      <c r="C307" s="7" t="s">
        <v>103</v>
      </c>
      <c r="D307" s="7">
        <v>240</v>
      </c>
    </row>
    <row r="308" spans="1:4" x14ac:dyDescent="0.25">
      <c r="A308" s="7">
        <v>305</v>
      </c>
      <c r="B308" s="7">
        <v>3750</v>
      </c>
      <c r="C308" s="7" t="s">
        <v>103</v>
      </c>
      <c r="D308" s="7">
        <v>165</v>
      </c>
    </row>
    <row r="309" spans="1:4" x14ac:dyDescent="0.25">
      <c r="A309" s="7">
        <v>306</v>
      </c>
      <c r="B309" s="7">
        <v>3750</v>
      </c>
      <c r="C309" s="7" t="s">
        <v>103</v>
      </c>
      <c r="D309" s="7">
        <v>165</v>
      </c>
    </row>
    <row r="310" spans="1:4" x14ac:dyDescent="0.25">
      <c r="A310" s="7">
        <v>307</v>
      </c>
      <c r="B310" s="7">
        <v>3750</v>
      </c>
      <c r="C310" s="7" t="s">
        <v>103</v>
      </c>
      <c r="D310" s="7">
        <v>165</v>
      </c>
    </row>
    <row r="311" spans="1:4" x14ac:dyDescent="0.25">
      <c r="A311" s="7">
        <v>308</v>
      </c>
      <c r="B311" s="7">
        <v>3750</v>
      </c>
      <c r="C311" s="7" t="s">
        <v>103</v>
      </c>
      <c r="D311" s="7">
        <v>330</v>
      </c>
    </row>
    <row r="312" spans="1:4" x14ac:dyDescent="0.25">
      <c r="A312" s="7">
        <v>309</v>
      </c>
      <c r="B312" s="7">
        <v>3750</v>
      </c>
      <c r="C312" s="7" t="s">
        <v>103</v>
      </c>
      <c r="D312" s="7">
        <v>165</v>
      </c>
    </row>
    <row r="313" spans="1:4" x14ac:dyDescent="0.25">
      <c r="A313" s="7">
        <v>310</v>
      </c>
      <c r="B313" s="7">
        <v>3750</v>
      </c>
      <c r="C313" s="7" t="s">
        <v>103</v>
      </c>
      <c r="D313" s="7">
        <v>165</v>
      </c>
    </row>
    <row r="314" spans="1:4" x14ac:dyDescent="0.25">
      <c r="A314" s="7">
        <v>311</v>
      </c>
      <c r="B314" s="7">
        <v>3750</v>
      </c>
      <c r="C314" s="7" t="s">
        <v>103</v>
      </c>
      <c r="D314" s="7">
        <v>165</v>
      </c>
    </row>
    <row r="315" spans="1:4" x14ac:dyDescent="0.25">
      <c r="A315" s="7">
        <v>312</v>
      </c>
      <c r="B315" s="7">
        <v>3750</v>
      </c>
      <c r="C315" s="7" t="s">
        <v>103</v>
      </c>
      <c r="D315" s="7">
        <v>165</v>
      </c>
    </row>
    <row r="316" spans="1:4" x14ac:dyDescent="0.25">
      <c r="A316" s="7">
        <v>313</v>
      </c>
      <c r="B316" s="7">
        <v>3750</v>
      </c>
      <c r="C316" s="7" t="s">
        <v>103</v>
      </c>
      <c r="D316" s="8">
        <v>2310</v>
      </c>
    </row>
    <row r="317" spans="1:4" x14ac:dyDescent="0.25">
      <c r="A317" s="7">
        <v>314</v>
      </c>
      <c r="B317" s="7">
        <v>3750</v>
      </c>
      <c r="C317" s="7" t="s">
        <v>103</v>
      </c>
      <c r="D317" s="7">
        <v>495</v>
      </c>
    </row>
    <row r="318" spans="1:4" x14ac:dyDescent="0.25">
      <c r="A318" s="7">
        <v>315</v>
      </c>
      <c r="B318" s="7">
        <v>3750</v>
      </c>
      <c r="C318" s="7" t="s">
        <v>103</v>
      </c>
      <c r="D318" s="7">
        <v>495</v>
      </c>
    </row>
    <row r="319" spans="1:4" x14ac:dyDescent="0.25">
      <c r="A319" s="7">
        <v>316</v>
      </c>
      <c r="B319" s="7">
        <v>3750</v>
      </c>
      <c r="C319" s="7" t="s">
        <v>103</v>
      </c>
      <c r="D319" s="8">
        <v>16604.23</v>
      </c>
    </row>
    <row r="320" spans="1:4" x14ac:dyDescent="0.25">
      <c r="A320" s="7">
        <v>317</v>
      </c>
      <c r="B320" s="7">
        <v>3720</v>
      </c>
      <c r="C320" s="7" t="s">
        <v>782</v>
      </c>
      <c r="D320" s="7">
        <v>150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320"/>
  <sheetViews>
    <sheetView tabSelected="1" topLeftCell="A3" workbookViewId="0">
      <selection activeCell="B4" sqref="B4"/>
    </sheetView>
  </sheetViews>
  <sheetFormatPr baseColWidth="10" defaultColWidth="9.140625" defaultRowHeight="15" x14ac:dyDescent="0.25"/>
  <cols>
    <col min="1" max="1" width="5.42578125"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10" t="str">
        <f>HYPERLINK("https://ieeg-my.sharepoint.com/:b:/g/personal/transparencia_ieeg_org_mx/Ecd4rSPPXs5PnMOwMQx2T0oBJ3cXMm_jkn-NMzbiS1fn-w?e=WUQCps")</f>
        <v>https://ieeg-my.sharepoint.com/:b:/g/personal/transparencia_ieeg_org_mx/Ecd4rSPPXs5PnMOwMQx2T0oBJ3cXMm_jkn-NMzbiS1fn-w?e=WUQCps</v>
      </c>
    </row>
    <row r="5" spans="1:2" x14ac:dyDescent="0.25">
      <c r="A5">
        <v>2</v>
      </c>
      <c r="B5" s="10" t="str">
        <f>HYPERLINK("https://ieeg-my.sharepoint.com/:b:/g/personal/transparencia_ieeg_org_mx/EWEiUdE_tnFAjrCwGZ0bKjgB0jPpltDCtNgari-RJA8AlQ?e=5Xuiob")</f>
        <v>https://ieeg-my.sharepoint.com/:b:/g/personal/transparencia_ieeg_org_mx/EWEiUdE_tnFAjrCwGZ0bKjgB0jPpltDCtNgari-RJA8AlQ?e=5Xuiob</v>
      </c>
    </row>
    <row r="6" spans="1:2" x14ac:dyDescent="0.25">
      <c r="A6">
        <v>3</v>
      </c>
      <c r="B6" s="10" t="str">
        <f>HYPERLINK("https://ieeg-my.sharepoint.com/:b:/g/personal/transparencia_ieeg_org_mx/EYTRqLclW7FCufIfxUVsfCMBZOiRoetcw9jbTn-cZRQzCw?e=BInjvA")</f>
        <v>https://ieeg-my.sharepoint.com/:b:/g/personal/transparencia_ieeg_org_mx/EYTRqLclW7FCufIfxUVsfCMBZOiRoetcw9jbTn-cZRQzCw?e=BInjvA</v>
      </c>
    </row>
    <row r="7" spans="1:2" x14ac:dyDescent="0.25">
      <c r="A7">
        <v>4</v>
      </c>
      <c r="B7" s="10" t="str">
        <f>HYPERLINK("https://ieeg-my.sharepoint.com/:b:/g/personal/transparencia_ieeg_org_mx/EZRv6fZv8QdOnnTl7Ti_eDEByF0Pee4xcbya05ECdhcH3g?e=Fg06n6")</f>
        <v>https://ieeg-my.sharepoint.com/:b:/g/personal/transparencia_ieeg_org_mx/EZRv6fZv8QdOnnTl7Ti_eDEByF0Pee4xcbya05ECdhcH3g?e=Fg06n6</v>
      </c>
    </row>
    <row r="8" spans="1:2" x14ac:dyDescent="0.25">
      <c r="A8">
        <v>5</v>
      </c>
      <c r="B8" s="10" t="str">
        <f>HYPERLINK("https://ieeg-my.sharepoint.com/:b:/g/personal/transparencia_ieeg_org_mx/Ee8NKW34Z0tApznYfFxunrMBtuLyYvdnZxpNhZGC0lEMwg?e=To7Bqg")</f>
        <v>https://ieeg-my.sharepoint.com/:b:/g/personal/transparencia_ieeg_org_mx/Ee8NKW34Z0tApznYfFxunrMBtuLyYvdnZxpNhZGC0lEMwg?e=To7Bqg</v>
      </c>
    </row>
    <row r="9" spans="1:2" x14ac:dyDescent="0.25">
      <c r="A9">
        <v>6</v>
      </c>
      <c r="B9" s="10" t="str">
        <f>HYPERLINK("https://ieeg-my.sharepoint.com/:b:/g/personal/transparencia_ieeg_org_mx/EQr77L_HBQVKg50l2LOcf-wB-26ipt3zvHOVo_Zh71p27Q?e=IOYO5Y")</f>
        <v>https://ieeg-my.sharepoint.com/:b:/g/personal/transparencia_ieeg_org_mx/EQr77L_HBQVKg50l2LOcf-wB-26ipt3zvHOVo_Zh71p27Q?e=IOYO5Y</v>
      </c>
    </row>
    <row r="10" spans="1:2" x14ac:dyDescent="0.25">
      <c r="A10">
        <v>7</v>
      </c>
      <c r="B10" s="10" t="str">
        <f>HYPERLINK("https://ieeg-my.sharepoint.com/:b:/g/personal/transparencia_ieeg_org_mx/EYydyd8b0zlJmF85_lQuNiwBx8IEypjttF7kAam_oIMxgg?e=notEt4")</f>
        <v>https://ieeg-my.sharepoint.com/:b:/g/personal/transparencia_ieeg_org_mx/EYydyd8b0zlJmF85_lQuNiwBx8IEypjttF7kAam_oIMxgg?e=notEt4</v>
      </c>
    </row>
    <row r="11" spans="1:2" x14ac:dyDescent="0.25">
      <c r="A11">
        <v>8</v>
      </c>
      <c r="B11" s="10" t="str">
        <f>HYPERLINK("https://ieeg-my.sharepoint.com/:b:/g/personal/transparencia_ieeg_org_mx/EX8IsQ1WUqNJraAGKVY8x48BL9BgObF_Qhh1-hCDDrT2ZA?e=rBPDww")</f>
        <v>https://ieeg-my.sharepoint.com/:b:/g/personal/transparencia_ieeg_org_mx/EX8IsQ1WUqNJraAGKVY8x48BL9BgObF_Qhh1-hCDDrT2ZA?e=rBPDww</v>
      </c>
    </row>
    <row r="12" spans="1:2" x14ac:dyDescent="0.25">
      <c r="A12">
        <v>9</v>
      </c>
      <c r="B12" s="10" t="str">
        <f>HYPERLINK("https://ieeg-my.sharepoint.com/:b:/g/personal/transparencia_ieeg_org_mx/EbtnsZOSJP1NhXXn6RRs0YkBT-uNA5F-SGliKiOA6BqWng?e=4zV9U5")</f>
        <v>https://ieeg-my.sharepoint.com/:b:/g/personal/transparencia_ieeg_org_mx/EbtnsZOSJP1NhXXn6RRs0YkBT-uNA5F-SGliKiOA6BqWng?e=4zV9U5</v>
      </c>
    </row>
    <row r="13" spans="1:2" x14ac:dyDescent="0.25">
      <c r="A13">
        <v>10</v>
      </c>
      <c r="B13" s="10" t="str">
        <f>HYPERLINK("https://ieeg-my.sharepoint.com/:b:/g/personal/transparencia_ieeg_org_mx/EZTZxrVdYVNIn2iowcb6HYcBLdVpY5SBZRYqf1so15O6SQ?e=mxQHK4")</f>
        <v>https://ieeg-my.sharepoint.com/:b:/g/personal/transparencia_ieeg_org_mx/EZTZxrVdYVNIn2iowcb6HYcBLdVpY5SBZRYqf1so15O6SQ?e=mxQHK4</v>
      </c>
    </row>
    <row r="14" spans="1:2" x14ac:dyDescent="0.25">
      <c r="A14">
        <v>11</v>
      </c>
      <c r="B14" s="10" t="str">
        <f>HYPERLINK("https://ieeg-my.sharepoint.com/:b:/g/personal/transparencia_ieeg_org_mx/EYXu5kQRIApOu4jLYfL3IhABAcE7ctUChw6IAJnqjhaPXg?e=NGPI9R")</f>
        <v>https://ieeg-my.sharepoint.com/:b:/g/personal/transparencia_ieeg_org_mx/EYXu5kQRIApOu4jLYfL3IhABAcE7ctUChw6IAJnqjhaPXg?e=NGPI9R</v>
      </c>
    </row>
    <row r="15" spans="1:2" x14ac:dyDescent="0.25">
      <c r="A15">
        <v>12</v>
      </c>
      <c r="B15" s="10" t="str">
        <f>HYPERLINK("https://ieeg-my.sharepoint.com/:b:/g/personal/transparencia_ieeg_org_mx/EaNvETw9C6hKm0XMmGOwgcIBw86Er2f12Zyk2nj2h7GHow?e=wvxIkv")</f>
        <v>https://ieeg-my.sharepoint.com/:b:/g/personal/transparencia_ieeg_org_mx/EaNvETw9C6hKm0XMmGOwgcIBw86Er2f12Zyk2nj2h7GHow?e=wvxIkv</v>
      </c>
    </row>
    <row r="16" spans="1:2" x14ac:dyDescent="0.25">
      <c r="A16">
        <v>13</v>
      </c>
      <c r="B16" s="10" t="str">
        <f>HYPERLINK("https://ieeg-my.sharepoint.com/:b:/g/personal/transparencia_ieeg_org_mx/Ef9IyfOdNTJEoNRMV8AYcYEBUt0kb_is4bjC-hkZDcJh8w?e=56ftuu")</f>
        <v>https://ieeg-my.sharepoint.com/:b:/g/personal/transparencia_ieeg_org_mx/Ef9IyfOdNTJEoNRMV8AYcYEBUt0kb_is4bjC-hkZDcJh8w?e=56ftuu</v>
      </c>
    </row>
    <row r="17" spans="1:2" x14ac:dyDescent="0.25">
      <c r="A17">
        <v>14</v>
      </c>
      <c r="B17" s="10" t="str">
        <f>HYPERLINK("https://ieeg-my.sharepoint.com/:b:/g/personal/transparencia_ieeg_org_mx/Efd0_6enea5Bi6iHkJq63cQBD5Wx1erFGu1rkooWbUWX1Q?e=iQrw62")</f>
        <v>https://ieeg-my.sharepoint.com/:b:/g/personal/transparencia_ieeg_org_mx/Efd0_6enea5Bi6iHkJq63cQBD5Wx1erFGu1rkooWbUWX1Q?e=iQrw62</v>
      </c>
    </row>
    <row r="18" spans="1:2" x14ac:dyDescent="0.25">
      <c r="A18">
        <v>15</v>
      </c>
      <c r="B18" s="10" t="str">
        <f>HYPERLINK("https://ieeg-my.sharepoint.com/:b:/g/personal/transparencia_ieeg_org_mx/EeXGgLOcfzBDgN08O6_wuswBhAvjNLOh7Vy91OahY-fJnQ?e=TkMv9b")</f>
        <v>https://ieeg-my.sharepoint.com/:b:/g/personal/transparencia_ieeg_org_mx/EeXGgLOcfzBDgN08O6_wuswBhAvjNLOh7Vy91OahY-fJnQ?e=TkMv9b</v>
      </c>
    </row>
    <row r="19" spans="1:2" x14ac:dyDescent="0.25">
      <c r="A19">
        <v>16</v>
      </c>
      <c r="B19" s="10" t="str">
        <f>HYPERLINK("https://ieeg-my.sharepoint.com/:b:/g/personal/transparencia_ieeg_org_mx/EfIjrcyfzdRIlehsV1h6d1cBTsYWdqJoju-cV45tLbXblQ?e=o1n6Yd")</f>
        <v>https://ieeg-my.sharepoint.com/:b:/g/personal/transparencia_ieeg_org_mx/EfIjrcyfzdRIlehsV1h6d1cBTsYWdqJoju-cV45tLbXblQ?e=o1n6Yd</v>
      </c>
    </row>
    <row r="20" spans="1:2" x14ac:dyDescent="0.25">
      <c r="A20">
        <v>17</v>
      </c>
      <c r="B20" s="10" t="str">
        <f>HYPERLINK("https://ieeg-my.sharepoint.com/:b:/g/personal/transparencia_ieeg_org_mx/ESG105s-AKFDkmD1qkg_IEMB2bF_K8JXusKVcVGvXmSu_g?e=kUHFbE")</f>
        <v>https://ieeg-my.sharepoint.com/:b:/g/personal/transparencia_ieeg_org_mx/ESG105s-AKFDkmD1qkg_IEMB2bF_K8JXusKVcVGvXmSu_g?e=kUHFbE</v>
      </c>
    </row>
    <row r="21" spans="1:2" x14ac:dyDescent="0.25">
      <c r="A21">
        <v>18</v>
      </c>
      <c r="B21" s="10" t="str">
        <f>HYPERLINK("https://ieeg-my.sharepoint.com/:b:/g/personal/transparencia_ieeg_org_mx/EacRIZyxpRJFslsduHAh_nsBklQAPJozMXAFrpdT25sVAw?e=qZWcw2")</f>
        <v>https://ieeg-my.sharepoint.com/:b:/g/personal/transparencia_ieeg_org_mx/EacRIZyxpRJFslsduHAh_nsBklQAPJozMXAFrpdT25sVAw?e=qZWcw2</v>
      </c>
    </row>
    <row r="22" spans="1:2" x14ac:dyDescent="0.25">
      <c r="A22">
        <v>19</v>
      </c>
      <c r="B22" s="10" t="str">
        <f>HYPERLINK("https://ieeg-my.sharepoint.com/:b:/g/personal/transparencia_ieeg_org_mx/EU96FnKD89BDlGCKvl9LbfEB1AFQyfdV9kqQ9aRdm7_6cg?e=Fh7rTO")</f>
        <v>https://ieeg-my.sharepoint.com/:b:/g/personal/transparencia_ieeg_org_mx/EU96FnKD89BDlGCKvl9LbfEB1AFQyfdV9kqQ9aRdm7_6cg?e=Fh7rTO</v>
      </c>
    </row>
    <row r="23" spans="1:2" x14ac:dyDescent="0.25">
      <c r="A23">
        <v>20</v>
      </c>
      <c r="B23" s="10" t="str">
        <f>HYPERLINK("https://ieeg-my.sharepoint.com/:b:/g/personal/transparencia_ieeg_org_mx/EWx1tHit4KFHo5iEn0rcpBwBpJFQhe34YFWhDBp4aRsHvg?e=ExJ4wp")</f>
        <v>https://ieeg-my.sharepoint.com/:b:/g/personal/transparencia_ieeg_org_mx/EWx1tHit4KFHo5iEn0rcpBwBpJFQhe34YFWhDBp4aRsHvg?e=ExJ4wp</v>
      </c>
    </row>
    <row r="24" spans="1:2" x14ac:dyDescent="0.25">
      <c r="A24">
        <v>21</v>
      </c>
      <c r="B24" s="10" t="str">
        <f>HYPERLINK("https://ieeg-my.sharepoint.com/:b:/g/personal/transparencia_ieeg_org_mx/EYYGsZAHGE9JsBY_LklihygBZIzC6t7WITFFKsTzJlRXPw?e=DW4LqL")</f>
        <v>https://ieeg-my.sharepoint.com/:b:/g/personal/transparencia_ieeg_org_mx/EYYGsZAHGE9JsBY_LklihygBZIzC6t7WITFFKsTzJlRXPw?e=DW4LqL</v>
      </c>
    </row>
    <row r="25" spans="1:2" x14ac:dyDescent="0.25">
      <c r="A25">
        <v>22</v>
      </c>
      <c r="B25" s="10" t="str">
        <f>HYPERLINK("https://ieeg-my.sharepoint.com/:b:/g/personal/transparencia_ieeg_org_mx/ERVxqRDyRmBJlTN7vp0vS5ABn3mvtI3G0yPhrp2x1dTR9A?e=qahX8s")</f>
        <v>https://ieeg-my.sharepoint.com/:b:/g/personal/transparencia_ieeg_org_mx/ERVxqRDyRmBJlTN7vp0vS5ABn3mvtI3G0yPhrp2x1dTR9A?e=qahX8s</v>
      </c>
    </row>
    <row r="26" spans="1:2" x14ac:dyDescent="0.25">
      <c r="A26">
        <v>23</v>
      </c>
      <c r="B26" s="10" t="str">
        <f>HYPERLINK("https://ieeg-my.sharepoint.com/:b:/g/personal/transparencia_ieeg_org_mx/EZr0ztRbPllEkwFu3IKEHjYBzUr1aAOYC-XwMZUPYAqR1w?e=QpvnOL")</f>
        <v>https://ieeg-my.sharepoint.com/:b:/g/personal/transparencia_ieeg_org_mx/EZr0ztRbPllEkwFu3IKEHjYBzUr1aAOYC-XwMZUPYAqR1w?e=QpvnOL</v>
      </c>
    </row>
    <row r="27" spans="1:2" x14ac:dyDescent="0.25">
      <c r="A27">
        <v>24</v>
      </c>
      <c r="B27" s="10" t="str">
        <f>HYPERLINK("https://ieeg-my.sharepoint.com/:b:/g/personal/transparencia_ieeg_org_mx/EYjL3jM3CbdNh-1KJaPMVfABsZZ_cjsKuvfu_t10AFSXWg?e=X3nhDf")</f>
        <v>https://ieeg-my.sharepoint.com/:b:/g/personal/transparencia_ieeg_org_mx/EYjL3jM3CbdNh-1KJaPMVfABsZZ_cjsKuvfu_t10AFSXWg?e=X3nhDf</v>
      </c>
    </row>
    <row r="28" spans="1:2" x14ac:dyDescent="0.25">
      <c r="A28">
        <v>25</v>
      </c>
      <c r="B28" s="10" t="str">
        <f>HYPERLINK("https://ieeg-my.sharepoint.com/:b:/g/personal/transparencia_ieeg_org_mx/EUKi7aS_HYZBmHCetVCr3lMB_aO4SXTys-bnEbkDOSpw-A?e=pRGBTj")</f>
        <v>https://ieeg-my.sharepoint.com/:b:/g/personal/transparencia_ieeg_org_mx/EUKi7aS_HYZBmHCetVCr3lMB_aO4SXTys-bnEbkDOSpw-A?e=pRGBTj</v>
      </c>
    </row>
    <row r="29" spans="1:2" x14ac:dyDescent="0.25">
      <c r="A29">
        <v>26</v>
      </c>
      <c r="B29" s="10" t="str">
        <f>HYPERLINK("https://ieeg-my.sharepoint.com/:b:/g/personal/transparencia_ieeg_org_mx/EVzXW6zJW-xFuzfIkMWpnK0BNFt5smPuOvQJbwf2GWqu-A?e=8098Pg")</f>
        <v>https://ieeg-my.sharepoint.com/:b:/g/personal/transparencia_ieeg_org_mx/EVzXW6zJW-xFuzfIkMWpnK0BNFt5smPuOvQJbwf2GWqu-A?e=8098Pg</v>
      </c>
    </row>
    <row r="30" spans="1:2" x14ac:dyDescent="0.25">
      <c r="A30">
        <v>27</v>
      </c>
      <c r="B30" s="10" t="str">
        <f>HYPERLINK("https://ieeg-my.sharepoint.com/:b:/g/personal/transparencia_ieeg_org_mx/EVKcqNCrQhNFlySwbvWIhI0B2w63x5qrCyE2kbYFSAK_MQ?e=19xaD7")</f>
        <v>https://ieeg-my.sharepoint.com/:b:/g/personal/transparencia_ieeg_org_mx/EVKcqNCrQhNFlySwbvWIhI0B2w63x5qrCyE2kbYFSAK_MQ?e=19xaD7</v>
      </c>
    </row>
    <row r="31" spans="1:2" x14ac:dyDescent="0.25">
      <c r="A31">
        <v>28</v>
      </c>
      <c r="B31" s="10" t="str">
        <f>HYPERLINK("https://ieeg-my.sharepoint.com/:b:/g/personal/transparencia_ieeg_org_mx/EWB29d4C3lVDsJKNG58ZTbAB5OnIZ55Jd7voXLiGVCXCgA?e=BiTudZ")</f>
        <v>https://ieeg-my.sharepoint.com/:b:/g/personal/transparencia_ieeg_org_mx/EWB29d4C3lVDsJKNG58ZTbAB5OnIZ55Jd7voXLiGVCXCgA?e=BiTudZ</v>
      </c>
    </row>
    <row r="32" spans="1:2" x14ac:dyDescent="0.25">
      <c r="A32">
        <v>29</v>
      </c>
      <c r="B32" s="10" t="str">
        <f>HYPERLINK("https://ieeg-my.sharepoint.com/:b:/g/personal/transparencia_ieeg_org_mx/ESncJZbLw6lOtSp7KLqL5-EBK7XMluKFCK0nAodTa5Ifaw?e=BXMOKb")</f>
        <v>https://ieeg-my.sharepoint.com/:b:/g/personal/transparencia_ieeg_org_mx/ESncJZbLw6lOtSp7KLqL5-EBK7XMluKFCK0nAodTa5Ifaw?e=BXMOKb</v>
      </c>
    </row>
    <row r="33" spans="1:2" x14ac:dyDescent="0.25">
      <c r="A33">
        <v>30</v>
      </c>
      <c r="B33" s="10" t="str">
        <f>HYPERLINK("https://ieeg-my.sharepoint.com/:b:/g/personal/transparencia_ieeg_org_mx/EdNFex5CBVpKjZX3clals2gBg0ZuUEQkCO8QVY8P-3kbxA?e=Z5sRyH")</f>
        <v>https://ieeg-my.sharepoint.com/:b:/g/personal/transparencia_ieeg_org_mx/EdNFex5CBVpKjZX3clals2gBg0ZuUEQkCO8QVY8P-3kbxA?e=Z5sRyH</v>
      </c>
    </row>
    <row r="34" spans="1:2" x14ac:dyDescent="0.25">
      <c r="A34">
        <v>31</v>
      </c>
      <c r="B34" s="10" t="str">
        <f>HYPERLINK("https://ieeg-my.sharepoint.com/:b:/g/personal/transparencia_ieeg_org_mx/EYx-IFVJt59Mgwek_MSujs4BfhqQtC4so1iqOGnnQDlnuA?e=ZMaWi0")</f>
        <v>https://ieeg-my.sharepoint.com/:b:/g/personal/transparencia_ieeg_org_mx/EYx-IFVJt59Mgwek_MSujs4BfhqQtC4so1iqOGnnQDlnuA?e=ZMaWi0</v>
      </c>
    </row>
    <row r="35" spans="1:2" x14ac:dyDescent="0.25">
      <c r="A35">
        <v>32</v>
      </c>
      <c r="B35" s="10" t="str">
        <f>HYPERLINK("https://ieeg-my.sharepoint.com/:b:/g/personal/transparencia_ieeg_org_mx/EQSSvnn9pOVAqUzkLqOJ6DIBmDf2uAFanGzZit48CBQgWA?e=ddBgOZ")</f>
        <v>https://ieeg-my.sharepoint.com/:b:/g/personal/transparencia_ieeg_org_mx/EQSSvnn9pOVAqUzkLqOJ6DIBmDf2uAFanGzZit48CBQgWA?e=ddBgOZ</v>
      </c>
    </row>
    <row r="36" spans="1:2" x14ac:dyDescent="0.25">
      <c r="A36">
        <v>33</v>
      </c>
      <c r="B36" s="10" t="str">
        <f>HYPERLINK("https://ieeg-my.sharepoint.com/:b:/g/personal/transparencia_ieeg_org_mx/EXtxm-v6iuZKqVPCNmerjHIBaNIJWvRfosWcDbdIhkfirA?e=kQWpd7")</f>
        <v>https://ieeg-my.sharepoint.com/:b:/g/personal/transparencia_ieeg_org_mx/EXtxm-v6iuZKqVPCNmerjHIBaNIJWvRfosWcDbdIhkfirA?e=kQWpd7</v>
      </c>
    </row>
    <row r="37" spans="1:2" x14ac:dyDescent="0.25">
      <c r="A37">
        <v>34</v>
      </c>
      <c r="B37" s="10" t="str">
        <f>HYPERLINK("https://ieeg-my.sharepoint.com/:b:/g/personal/transparencia_ieeg_org_mx/EZn-2dBVgTpMl1swfcNXtKoBZn9LNJZOGAom0JHmkE-YUg?e=b8aJBU")</f>
        <v>https://ieeg-my.sharepoint.com/:b:/g/personal/transparencia_ieeg_org_mx/EZn-2dBVgTpMl1swfcNXtKoBZn9LNJZOGAom0JHmkE-YUg?e=b8aJBU</v>
      </c>
    </row>
    <row r="38" spans="1:2" x14ac:dyDescent="0.25">
      <c r="A38">
        <v>35</v>
      </c>
      <c r="B38" s="10" t="str">
        <f>HYPERLINK("https://ieeg-my.sharepoint.com/:b:/g/personal/transparencia_ieeg_org_mx/ERp2ghw0Wt9LhEgp_smoxoUB9N0mePf0pTQYxHTEBIx9_w?e=e5iIec")</f>
        <v>https://ieeg-my.sharepoint.com/:b:/g/personal/transparencia_ieeg_org_mx/ERp2ghw0Wt9LhEgp_smoxoUB9N0mePf0pTQYxHTEBIx9_w?e=e5iIec</v>
      </c>
    </row>
    <row r="39" spans="1:2" x14ac:dyDescent="0.25">
      <c r="A39">
        <v>36</v>
      </c>
      <c r="B39" s="10" t="str">
        <f>HYPERLINK("https://ieeg-my.sharepoint.com/:b:/g/personal/transparencia_ieeg_org_mx/Ef_Iku8B_XdFmKXSSabLsCIBlKIlUtS1l-PawP3ETHblkw?e=MqzV0Z")</f>
        <v>https://ieeg-my.sharepoint.com/:b:/g/personal/transparencia_ieeg_org_mx/Ef_Iku8B_XdFmKXSSabLsCIBlKIlUtS1l-PawP3ETHblkw?e=MqzV0Z</v>
      </c>
    </row>
    <row r="40" spans="1:2" x14ac:dyDescent="0.25">
      <c r="A40">
        <v>37</v>
      </c>
      <c r="B40" s="10" t="str">
        <f>HYPERLINK("https://ieeg-my.sharepoint.com/:b:/g/personal/transparencia_ieeg_org_mx/EXyfwnZAFQhNpQ7GBc8mMkkBW3CFeBFr09_MmvzGmI5mGg?e=fm2A28")</f>
        <v>https://ieeg-my.sharepoint.com/:b:/g/personal/transparencia_ieeg_org_mx/EXyfwnZAFQhNpQ7GBc8mMkkBW3CFeBFr09_MmvzGmI5mGg?e=fm2A28</v>
      </c>
    </row>
    <row r="41" spans="1:2" x14ac:dyDescent="0.25">
      <c r="A41">
        <v>38</v>
      </c>
      <c r="B41" s="10" t="str">
        <f>HYPERLINK("https://ieeg-my.sharepoint.com/:b:/g/personal/transparencia_ieeg_org_mx/Ea83i2lpXQJJhD4tUecSwSYBXnjfScNHxFVEOPUyOPlX6g?e=T5fMxU")</f>
        <v>https://ieeg-my.sharepoint.com/:b:/g/personal/transparencia_ieeg_org_mx/Ea83i2lpXQJJhD4tUecSwSYBXnjfScNHxFVEOPUyOPlX6g?e=T5fMxU</v>
      </c>
    </row>
    <row r="42" spans="1:2" x14ac:dyDescent="0.25">
      <c r="A42">
        <v>39</v>
      </c>
      <c r="B42" s="10" t="str">
        <f>HYPERLINK("https://ieeg-my.sharepoint.com/:b:/g/personal/transparencia_ieeg_org_mx/EXd_1YLBYpxJjZRnzLA0C6sBUXV4gMttjctlt5s2yo24gQ?e=AihmTK")</f>
        <v>https://ieeg-my.sharepoint.com/:b:/g/personal/transparencia_ieeg_org_mx/EXd_1YLBYpxJjZRnzLA0C6sBUXV4gMttjctlt5s2yo24gQ?e=AihmTK</v>
      </c>
    </row>
    <row r="43" spans="1:2" x14ac:dyDescent="0.25">
      <c r="A43">
        <v>40</v>
      </c>
      <c r="B43" s="10" t="str">
        <f>HYPERLINK("https://ieeg-my.sharepoint.com/:b:/g/personal/transparencia_ieeg_org_mx/EdPoKd9HQ3ZIiSa2vAYDfoMBskP7b0YiJfwqXGCfaj39AQ?e=M0ZbFE")</f>
        <v>https://ieeg-my.sharepoint.com/:b:/g/personal/transparencia_ieeg_org_mx/EdPoKd9HQ3ZIiSa2vAYDfoMBskP7b0YiJfwqXGCfaj39AQ?e=M0ZbFE</v>
      </c>
    </row>
    <row r="44" spans="1:2" x14ac:dyDescent="0.25">
      <c r="A44">
        <v>41</v>
      </c>
      <c r="B44" s="10" t="str">
        <f>HYPERLINK("https://ieeg-my.sharepoint.com/:b:/g/personal/transparencia_ieeg_org_mx/ERM2mQPJqi9OnEM0v9LxphgB9x-MFEKYlyKJWA82g3gnIg?e=KFN1fS")</f>
        <v>https://ieeg-my.sharepoint.com/:b:/g/personal/transparencia_ieeg_org_mx/ERM2mQPJqi9OnEM0v9LxphgB9x-MFEKYlyKJWA82g3gnIg?e=KFN1fS</v>
      </c>
    </row>
    <row r="45" spans="1:2" x14ac:dyDescent="0.25">
      <c r="A45">
        <v>42</v>
      </c>
      <c r="B45" s="10" t="str">
        <f>HYPERLINK("https://ieeg-my.sharepoint.com/:b:/g/personal/transparencia_ieeg_org_mx/EZOSHYQ-lBVHrTtEUXtJd40BWn-EFlldYVm2JNuMpj2SSQ?e=mnntij")</f>
        <v>https://ieeg-my.sharepoint.com/:b:/g/personal/transparencia_ieeg_org_mx/EZOSHYQ-lBVHrTtEUXtJd40BWn-EFlldYVm2JNuMpj2SSQ?e=mnntij</v>
      </c>
    </row>
    <row r="46" spans="1:2" x14ac:dyDescent="0.25">
      <c r="A46">
        <v>43</v>
      </c>
      <c r="B46" s="10" t="str">
        <f>HYPERLINK("https://ieeg-my.sharepoint.com/:b:/g/personal/transparencia_ieeg_org_mx/ERRIT0vAA9xFtQvB-8g8miUBmCe8_DJkbTYkyUy-VyuwbQ?e=goUV0X")</f>
        <v>https://ieeg-my.sharepoint.com/:b:/g/personal/transparencia_ieeg_org_mx/ERRIT0vAA9xFtQvB-8g8miUBmCe8_DJkbTYkyUy-VyuwbQ?e=goUV0X</v>
      </c>
    </row>
    <row r="47" spans="1:2" x14ac:dyDescent="0.25">
      <c r="A47">
        <v>44</v>
      </c>
      <c r="B47" s="10" t="str">
        <f>HYPERLINK("https://ieeg-my.sharepoint.com/:b:/g/personal/transparencia_ieeg_org_mx/ES5IJTT_W8FHtFJrC4ImS0oBGIUrSKEXxm-8N7-NP7WqEg?e=aD5HNy")</f>
        <v>https://ieeg-my.sharepoint.com/:b:/g/personal/transparencia_ieeg_org_mx/ES5IJTT_W8FHtFJrC4ImS0oBGIUrSKEXxm-8N7-NP7WqEg?e=aD5HNy</v>
      </c>
    </row>
    <row r="48" spans="1:2" x14ac:dyDescent="0.25">
      <c r="A48">
        <v>45</v>
      </c>
      <c r="B48" s="10" t="str">
        <f>HYPERLINK("https://ieeg-my.sharepoint.com/:b:/g/personal/transparencia_ieeg_org_mx/EQAEqhw7nWRNtYY34UFGo_kBXhRbnZTqN3ugKEguvFKCfA?e=ARGxsW")</f>
        <v>https://ieeg-my.sharepoint.com/:b:/g/personal/transparencia_ieeg_org_mx/EQAEqhw7nWRNtYY34UFGo_kBXhRbnZTqN3ugKEguvFKCfA?e=ARGxsW</v>
      </c>
    </row>
    <row r="49" spans="1:2" x14ac:dyDescent="0.25">
      <c r="A49">
        <v>46</v>
      </c>
      <c r="B49" s="10" t="str">
        <f>HYPERLINK("https://ieeg-my.sharepoint.com/:b:/g/personal/transparencia_ieeg_org_mx/EcwPHC7njCFNuNv2b_lktk8B-I1Gkd_sh11PtAYDWiZGNw?e=LhIvFm")</f>
        <v>https://ieeg-my.sharepoint.com/:b:/g/personal/transparencia_ieeg_org_mx/EcwPHC7njCFNuNv2b_lktk8B-I1Gkd_sh11PtAYDWiZGNw?e=LhIvFm</v>
      </c>
    </row>
    <row r="50" spans="1:2" x14ac:dyDescent="0.25">
      <c r="A50">
        <v>47</v>
      </c>
      <c r="B50" s="10" t="str">
        <f>HYPERLINK("https://ieeg-my.sharepoint.com/:b:/g/personal/transparencia_ieeg_org_mx/EVozB6xJNP5NhvY723-ixkcBm44bQvb_aahx_zhiNUgrdw?e=SGKk2s")</f>
        <v>https://ieeg-my.sharepoint.com/:b:/g/personal/transparencia_ieeg_org_mx/EVozB6xJNP5NhvY723-ixkcBm44bQvb_aahx_zhiNUgrdw?e=SGKk2s</v>
      </c>
    </row>
    <row r="51" spans="1:2" x14ac:dyDescent="0.25">
      <c r="A51">
        <v>48</v>
      </c>
      <c r="B51" s="10" t="str">
        <f>HYPERLINK("https://ieeg-my.sharepoint.com/:b:/g/personal/transparencia_ieeg_org_mx/ESsB1VyM-V1Ft2kzZwcpFSEBtDbPic_5AqJZtL75EWyd9A?e=ATf0VF")</f>
        <v>https://ieeg-my.sharepoint.com/:b:/g/personal/transparencia_ieeg_org_mx/ESsB1VyM-V1Ft2kzZwcpFSEBtDbPic_5AqJZtL75EWyd9A?e=ATf0VF</v>
      </c>
    </row>
    <row r="52" spans="1:2" x14ac:dyDescent="0.25">
      <c r="A52">
        <v>49</v>
      </c>
      <c r="B52" s="10" t="str">
        <f>HYPERLINK("https://ieeg-my.sharepoint.com/:b:/g/personal/transparencia_ieeg_org_mx/Ebkz7jSENoVFvMqlXbJhk1kB4UB5vanlljdu0SPfqKR02w?e=A5pVTZ")</f>
        <v>https://ieeg-my.sharepoint.com/:b:/g/personal/transparencia_ieeg_org_mx/Ebkz7jSENoVFvMqlXbJhk1kB4UB5vanlljdu0SPfqKR02w?e=A5pVTZ</v>
      </c>
    </row>
    <row r="53" spans="1:2" x14ac:dyDescent="0.25">
      <c r="A53">
        <v>50</v>
      </c>
      <c r="B53" s="10" t="str">
        <f>HYPERLINK("https://ieeg-my.sharepoint.com/:b:/g/personal/transparencia_ieeg_org_mx/EQln-YF6YXRJqBxcHwAsOAsBAUsnUa2iRguYgj9MPjfUXQ?e=3hhl3e")</f>
        <v>https://ieeg-my.sharepoint.com/:b:/g/personal/transparencia_ieeg_org_mx/EQln-YF6YXRJqBxcHwAsOAsBAUsnUa2iRguYgj9MPjfUXQ?e=3hhl3e</v>
      </c>
    </row>
    <row r="54" spans="1:2" x14ac:dyDescent="0.25">
      <c r="A54">
        <v>51</v>
      </c>
      <c r="B54" s="10" t="str">
        <f>HYPERLINK("https://ieeg-my.sharepoint.com/:b:/g/personal/transparencia_ieeg_org_mx/ETJtv3jU-8ZEsEdLgGf7OngBfmNYOYcefLOMHiWtG47KeQ?e=oAhu00")</f>
        <v>https://ieeg-my.sharepoint.com/:b:/g/personal/transparencia_ieeg_org_mx/ETJtv3jU-8ZEsEdLgGf7OngBfmNYOYcefLOMHiWtG47KeQ?e=oAhu00</v>
      </c>
    </row>
    <row r="55" spans="1:2" x14ac:dyDescent="0.25">
      <c r="A55">
        <v>52</v>
      </c>
      <c r="B55" s="10" t="str">
        <f>HYPERLINK("https://ieeg-my.sharepoint.com/:b:/g/personal/transparencia_ieeg_org_mx/EdSwKo9fNIdKvtRFuwUvALsBOaTKTwJ5a-xjxghITcV9eQ?e=9aDMKu")</f>
        <v>https://ieeg-my.sharepoint.com/:b:/g/personal/transparencia_ieeg_org_mx/EdSwKo9fNIdKvtRFuwUvALsBOaTKTwJ5a-xjxghITcV9eQ?e=9aDMKu</v>
      </c>
    </row>
    <row r="56" spans="1:2" x14ac:dyDescent="0.25">
      <c r="A56">
        <v>53</v>
      </c>
      <c r="B56" s="10" t="str">
        <f>HYPERLINK("https://ieeg-my.sharepoint.com/:b:/g/personal/transparencia_ieeg_org_mx/EXjz85kb7XxOu0bmTYJ6RQ8BV-fDrbKzge6b4pG-ls4CpQ?e=5wdyGk")</f>
        <v>https://ieeg-my.sharepoint.com/:b:/g/personal/transparencia_ieeg_org_mx/EXjz85kb7XxOu0bmTYJ6RQ8BV-fDrbKzge6b4pG-ls4CpQ?e=5wdyGk</v>
      </c>
    </row>
    <row r="57" spans="1:2" x14ac:dyDescent="0.25">
      <c r="A57">
        <v>54</v>
      </c>
      <c r="B57" s="10" t="str">
        <f>HYPERLINK("https://ieeg-my.sharepoint.com/:b:/g/personal/transparencia_ieeg_org_mx/ETZJDLAoxXVOkLDPdQACHsYB5Bv5_aEdr6FKFy7QlgkPJw?e=PRgTNJ")</f>
        <v>https://ieeg-my.sharepoint.com/:b:/g/personal/transparencia_ieeg_org_mx/ETZJDLAoxXVOkLDPdQACHsYB5Bv5_aEdr6FKFy7QlgkPJw?e=PRgTNJ</v>
      </c>
    </row>
    <row r="58" spans="1:2" x14ac:dyDescent="0.25">
      <c r="A58">
        <v>55</v>
      </c>
      <c r="B58" s="10" t="str">
        <f>HYPERLINK("https://ieeg-my.sharepoint.com/:b:/g/personal/transparencia_ieeg_org_mx/EUfgqq3nwctAjDLfIYVqqI8B9DWNSSHYPAoyp7seZNvRuQ?e=ud6LV8")</f>
        <v>https://ieeg-my.sharepoint.com/:b:/g/personal/transparencia_ieeg_org_mx/EUfgqq3nwctAjDLfIYVqqI8B9DWNSSHYPAoyp7seZNvRuQ?e=ud6LV8</v>
      </c>
    </row>
    <row r="59" spans="1:2" x14ac:dyDescent="0.25">
      <c r="A59">
        <v>56</v>
      </c>
      <c r="B59" s="10" t="str">
        <f>HYPERLINK("https://ieeg-my.sharepoint.com/:b:/g/personal/transparencia_ieeg_org_mx/EYEKolpTjUBDouMSrnxCQKQBmaNSiXzTzleOgshQuSjMeA?e=ogY7b3")</f>
        <v>https://ieeg-my.sharepoint.com/:b:/g/personal/transparencia_ieeg_org_mx/EYEKolpTjUBDouMSrnxCQKQBmaNSiXzTzleOgshQuSjMeA?e=ogY7b3</v>
      </c>
    </row>
    <row r="60" spans="1:2" x14ac:dyDescent="0.25">
      <c r="A60">
        <v>57</v>
      </c>
      <c r="B60" s="10" t="str">
        <f>HYPERLINK("https://ieeg-my.sharepoint.com/:b:/g/personal/transparencia_ieeg_org_mx/EahGdwTBTBxBixgyoik2RygBOYU1fra-4x6asUBQRH_rGg?e=5Rlaxu")</f>
        <v>https://ieeg-my.sharepoint.com/:b:/g/personal/transparencia_ieeg_org_mx/EahGdwTBTBxBixgyoik2RygBOYU1fra-4x6asUBQRH_rGg?e=5Rlaxu</v>
      </c>
    </row>
    <row r="61" spans="1:2" x14ac:dyDescent="0.25">
      <c r="A61">
        <v>58</v>
      </c>
      <c r="B61" s="10" t="str">
        <f>HYPERLINK("https://ieeg-my.sharepoint.com/:b:/g/personal/transparencia_ieeg_org_mx/EaM9ptigO0dGki_24ESYN5oBp95tQJl05yQVouzm6yCoLQ?e=cI5VGt")</f>
        <v>https://ieeg-my.sharepoint.com/:b:/g/personal/transparencia_ieeg_org_mx/EaM9ptigO0dGki_24ESYN5oBp95tQJl05yQVouzm6yCoLQ?e=cI5VGt</v>
      </c>
    </row>
    <row r="62" spans="1:2" x14ac:dyDescent="0.25">
      <c r="A62">
        <v>59</v>
      </c>
      <c r="B62" s="10" t="str">
        <f>HYPERLINK("https://ieeg-my.sharepoint.com/:b:/g/personal/transparencia_ieeg_org_mx/EYWkROAf0DNAiyQdw84V6AsBbEAY-5kgSZHpkjNLuL0K6A?e=ZMcjbT")</f>
        <v>https://ieeg-my.sharepoint.com/:b:/g/personal/transparencia_ieeg_org_mx/EYWkROAf0DNAiyQdw84V6AsBbEAY-5kgSZHpkjNLuL0K6A?e=ZMcjbT</v>
      </c>
    </row>
    <row r="63" spans="1:2" x14ac:dyDescent="0.25">
      <c r="A63">
        <v>60</v>
      </c>
      <c r="B63" s="10" t="str">
        <f>HYPERLINK("https://ieeg-my.sharepoint.com/:b:/g/personal/transparencia_ieeg_org_mx/ETpY8MT2GL1FiijIbtKszQgBLj74Aw66IKCarGApNWpPXg?e=uftT4Y")</f>
        <v>https://ieeg-my.sharepoint.com/:b:/g/personal/transparencia_ieeg_org_mx/ETpY8MT2GL1FiijIbtKszQgBLj74Aw66IKCarGApNWpPXg?e=uftT4Y</v>
      </c>
    </row>
    <row r="64" spans="1:2" x14ac:dyDescent="0.25">
      <c r="A64">
        <v>61</v>
      </c>
      <c r="B64" s="10" t="str">
        <f>HYPERLINK("https://ieeg-my.sharepoint.com/:b:/g/personal/transparencia_ieeg_org_mx/Eci_0o88i2tKjzXVbtt20x4BRvW7In6VhNlnP7Zz18Ovzw?e=O7eWXx")</f>
        <v>https://ieeg-my.sharepoint.com/:b:/g/personal/transparencia_ieeg_org_mx/Eci_0o88i2tKjzXVbtt20x4BRvW7In6VhNlnP7Zz18Ovzw?e=O7eWXx</v>
      </c>
    </row>
    <row r="65" spans="1:2" x14ac:dyDescent="0.25">
      <c r="A65">
        <v>62</v>
      </c>
      <c r="B65" s="10" t="str">
        <f>HYPERLINK("https://ieeg-my.sharepoint.com/:b:/g/personal/transparencia_ieeg_org_mx/EagkxVBwsdhMltX71E1j6tAB4VfzyMpcvmlZ-qhLa8TpMA?e=K9KBCh")</f>
        <v>https://ieeg-my.sharepoint.com/:b:/g/personal/transparencia_ieeg_org_mx/EagkxVBwsdhMltX71E1j6tAB4VfzyMpcvmlZ-qhLa8TpMA?e=K9KBCh</v>
      </c>
    </row>
    <row r="66" spans="1:2" x14ac:dyDescent="0.25">
      <c r="A66">
        <v>63</v>
      </c>
      <c r="B66" s="10" t="str">
        <f>HYPERLINK("https://ieeg-my.sharepoint.com/:b:/g/personal/transparencia_ieeg_org_mx/EUpV5hb6cR5DuaDbBJvuShgBr_227ZR-qBW6XcGr8zo3MQ?e=0PV3B1")</f>
        <v>https://ieeg-my.sharepoint.com/:b:/g/personal/transparencia_ieeg_org_mx/EUpV5hb6cR5DuaDbBJvuShgBr_227ZR-qBW6XcGr8zo3MQ?e=0PV3B1</v>
      </c>
    </row>
    <row r="67" spans="1:2" x14ac:dyDescent="0.25">
      <c r="A67">
        <v>64</v>
      </c>
      <c r="B67" s="10" t="str">
        <f>HYPERLINK("https://ieeg-my.sharepoint.com/:b:/g/personal/transparencia_ieeg_org_mx/Een67nQrwGVFtvpAatYtkY4B40guxB-dfeOTfeuGLgI3Sg?e=U0qMeg")</f>
        <v>https://ieeg-my.sharepoint.com/:b:/g/personal/transparencia_ieeg_org_mx/Een67nQrwGVFtvpAatYtkY4B40guxB-dfeOTfeuGLgI3Sg?e=U0qMeg</v>
      </c>
    </row>
    <row r="68" spans="1:2" x14ac:dyDescent="0.25">
      <c r="A68">
        <v>65</v>
      </c>
      <c r="B68" s="10" t="str">
        <f>HYPERLINK("https://ieeg-my.sharepoint.com/:b:/g/personal/transparencia_ieeg_org_mx/EZleqsRHJQtNm6_e0yU8fY4BbwjUWfM-wAa-GkeW_4M1oQ?e=HUpp9S")</f>
        <v>https://ieeg-my.sharepoint.com/:b:/g/personal/transparencia_ieeg_org_mx/EZleqsRHJQtNm6_e0yU8fY4BbwjUWfM-wAa-GkeW_4M1oQ?e=HUpp9S</v>
      </c>
    </row>
    <row r="69" spans="1:2" x14ac:dyDescent="0.25">
      <c r="A69">
        <v>66</v>
      </c>
      <c r="B69" s="10" t="str">
        <f>HYPERLINK("https://ieeg-my.sharepoint.com/:b:/g/personal/transparencia_ieeg_org_mx/EahnhGAkpUlOvFnatXDRkgoBARxHiI9SvN-Yuh75OCgIyA?e=XgmGXT")</f>
        <v>https://ieeg-my.sharepoint.com/:b:/g/personal/transparencia_ieeg_org_mx/EahnhGAkpUlOvFnatXDRkgoBARxHiI9SvN-Yuh75OCgIyA?e=XgmGXT</v>
      </c>
    </row>
    <row r="70" spans="1:2" x14ac:dyDescent="0.25">
      <c r="A70">
        <v>67</v>
      </c>
      <c r="B70" s="10" t="str">
        <f>HYPERLINK("https://ieeg-my.sharepoint.com/:b:/g/personal/transparencia_ieeg_org_mx/EYZ582nqNmZNtypDxNjhoZoB1aW2SRtoLzdwLEJ36BIOnQ?e=hf8tgc")</f>
        <v>https://ieeg-my.sharepoint.com/:b:/g/personal/transparencia_ieeg_org_mx/EYZ582nqNmZNtypDxNjhoZoB1aW2SRtoLzdwLEJ36BIOnQ?e=hf8tgc</v>
      </c>
    </row>
    <row r="71" spans="1:2" x14ac:dyDescent="0.25">
      <c r="A71">
        <v>68</v>
      </c>
      <c r="B71" s="10" t="str">
        <f>HYPERLINK("https://ieeg-my.sharepoint.com/:b:/g/personal/transparencia_ieeg_org_mx/ERhV0O7xnrlGqtXofXOw3IwBi2MnDKI1MZ6_CY2ft9yKbw?e=RKyed6")</f>
        <v>https://ieeg-my.sharepoint.com/:b:/g/personal/transparencia_ieeg_org_mx/ERhV0O7xnrlGqtXofXOw3IwBi2MnDKI1MZ6_CY2ft9yKbw?e=RKyed6</v>
      </c>
    </row>
    <row r="72" spans="1:2" x14ac:dyDescent="0.25">
      <c r="A72">
        <v>69</v>
      </c>
      <c r="B72" s="10" t="str">
        <f>HYPERLINK("https://ieeg-my.sharepoint.com/:b:/g/personal/transparencia_ieeg_org_mx/EX67tNng12ZLlAVznEQJEGwBQHCBBGSzF74fnFay5D5KmA?e=JGzPct")</f>
        <v>https://ieeg-my.sharepoint.com/:b:/g/personal/transparencia_ieeg_org_mx/EX67tNng12ZLlAVznEQJEGwBQHCBBGSzF74fnFay5D5KmA?e=JGzPct</v>
      </c>
    </row>
    <row r="73" spans="1:2" x14ac:dyDescent="0.25">
      <c r="A73">
        <v>70</v>
      </c>
      <c r="B73" s="10" t="str">
        <f>HYPERLINK("https://ieeg-my.sharepoint.com/:b:/g/personal/transparencia_ieeg_org_mx/ETwiLh5a_YRDl8Z5so3QmdEB9BbiC2f1sXZQAbFGMzb_Dg?e=pcIFqI")</f>
        <v>https://ieeg-my.sharepoint.com/:b:/g/personal/transparencia_ieeg_org_mx/ETwiLh5a_YRDl8Z5so3QmdEB9BbiC2f1sXZQAbFGMzb_Dg?e=pcIFqI</v>
      </c>
    </row>
    <row r="74" spans="1:2" x14ac:dyDescent="0.25">
      <c r="A74">
        <v>71</v>
      </c>
      <c r="B74" s="10" t="str">
        <f>HYPERLINK("https://ieeg-my.sharepoint.com/:b:/g/personal/transparencia_ieeg_org_mx/Ef2HAmq7-H1FozkE5eK2zV8BO-F68-NXaU1fF0ZHNzIEng?e=o9VpAl")</f>
        <v>https://ieeg-my.sharepoint.com/:b:/g/personal/transparencia_ieeg_org_mx/Ef2HAmq7-H1FozkE5eK2zV8BO-F68-NXaU1fF0ZHNzIEng?e=o9VpAl</v>
      </c>
    </row>
    <row r="75" spans="1:2" x14ac:dyDescent="0.25">
      <c r="A75">
        <v>72</v>
      </c>
      <c r="B75" s="10" t="str">
        <f>HYPERLINK("https://ieeg-my.sharepoint.com/:b:/g/personal/transparencia_ieeg_org_mx/EdsPBAF8rh5BhQrmw4tgRKYBIe4W1XE2NVu9L4mm8WuBdg?e=mYCO73")</f>
        <v>https://ieeg-my.sharepoint.com/:b:/g/personal/transparencia_ieeg_org_mx/EdsPBAF8rh5BhQrmw4tgRKYBIe4W1XE2NVu9L4mm8WuBdg?e=mYCO73</v>
      </c>
    </row>
    <row r="76" spans="1:2" x14ac:dyDescent="0.25">
      <c r="A76">
        <v>73</v>
      </c>
      <c r="B76" s="10" t="str">
        <f>HYPERLINK("https://ieeg-my.sharepoint.com/:b:/g/personal/transparencia_ieeg_org_mx/EQR_9y9-qZlAthZWYt4qiEkBL3sGIwb5QJ3aKPi7IyBU-Q?e=aNZxvN")</f>
        <v>https://ieeg-my.sharepoint.com/:b:/g/personal/transparencia_ieeg_org_mx/EQR_9y9-qZlAthZWYt4qiEkBL3sGIwb5QJ3aKPi7IyBU-Q?e=aNZxvN</v>
      </c>
    </row>
    <row r="77" spans="1:2" x14ac:dyDescent="0.25">
      <c r="A77">
        <v>74</v>
      </c>
      <c r="B77" s="10" t="str">
        <f>HYPERLINK("https://ieeg-my.sharepoint.com/:b:/g/personal/transparencia_ieeg_org_mx/EajKN17OyLVAuTIXGzKajy0BY1QNIY_8jILpAQsU34qjUw?e=jwflxb")</f>
        <v>https://ieeg-my.sharepoint.com/:b:/g/personal/transparencia_ieeg_org_mx/EajKN17OyLVAuTIXGzKajy0BY1QNIY_8jILpAQsU34qjUw?e=jwflxb</v>
      </c>
    </row>
    <row r="78" spans="1:2" x14ac:dyDescent="0.25">
      <c r="A78">
        <v>75</v>
      </c>
      <c r="B78" s="10" t="str">
        <f>HYPERLINK("https://ieeg-my.sharepoint.com/:b:/g/personal/transparencia_ieeg_org_mx/EQrhKaq2DUVDgLIq9tHNI-MBIJkLt-GqGqiNcaCTFLLcVw?e=dPfxMo")</f>
        <v>https://ieeg-my.sharepoint.com/:b:/g/personal/transparencia_ieeg_org_mx/EQrhKaq2DUVDgLIq9tHNI-MBIJkLt-GqGqiNcaCTFLLcVw?e=dPfxMo</v>
      </c>
    </row>
    <row r="79" spans="1:2" x14ac:dyDescent="0.25">
      <c r="A79">
        <v>76</v>
      </c>
      <c r="B79" s="10" t="str">
        <f>HYPERLINK("https://ieeg-my.sharepoint.com/:b:/g/personal/transparencia_ieeg_org_mx/EXjGiS_D1exMnQdHSpNJPRcB08GKGpnFGzxMFpMRLiPBxw?e=eZXNQA")</f>
        <v>https://ieeg-my.sharepoint.com/:b:/g/personal/transparencia_ieeg_org_mx/EXjGiS_D1exMnQdHSpNJPRcB08GKGpnFGzxMFpMRLiPBxw?e=eZXNQA</v>
      </c>
    </row>
    <row r="80" spans="1:2" x14ac:dyDescent="0.25">
      <c r="A80">
        <v>77</v>
      </c>
      <c r="B80" s="10" t="str">
        <f>HYPERLINK("https://ieeg-my.sharepoint.com/:b:/g/personal/transparencia_ieeg_org_mx/EV6z-RH0vydJjX_tEjCHPWMB-0Owi42g5krD3lvW3TbkFA?e=UCXJvL")</f>
        <v>https://ieeg-my.sharepoint.com/:b:/g/personal/transparencia_ieeg_org_mx/EV6z-RH0vydJjX_tEjCHPWMB-0Owi42g5krD3lvW3TbkFA?e=UCXJvL</v>
      </c>
    </row>
    <row r="81" spans="1:2" x14ac:dyDescent="0.25">
      <c r="A81">
        <v>78</v>
      </c>
      <c r="B81" s="10" t="str">
        <f>HYPERLINK("https://ieeg-my.sharepoint.com/:b:/g/personal/transparencia_ieeg_org_mx/EXSZ-bdj8HZGmsbTERqj9MYB6tpHBqgXdewsJB7hShEK6w?e=2qi6JE")</f>
        <v>https://ieeg-my.sharepoint.com/:b:/g/personal/transparencia_ieeg_org_mx/EXSZ-bdj8HZGmsbTERqj9MYB6tpHBqgXdewsJB7hShEK6w?e=2qi6JE</v>
      </c>
    </row>
    <row r="82" spans="1:2" x14ac:dyDescent="0.25">
      <c r="A82">
        <v>79</v>
      </c>
      <c r="B82" s="10" t="str">
        <f>HYPERLINK("https://ieeg-my.sharepoint.com/:b:/g/personal/transparencia_ieeg_org_mx/EbQtlb5BjRBHiy82Z8-gOQ8BrJmLY_yWGPcZm6fweTu3Vw?e=By9vYX")</f>
        <v>https://ieeg-my.sharepoint.com/:b:/g/personal/transparencia_ieeg_org_mx/EbQtlb5BjRBHiy82Z8-gOQ8BrJmLY_yWGPcZm6fweTu3Vw?e=By9vYX</v>
      </c>
    </row>
    <row r="83" spans="1:2" x14ac:dyDescent="0.25">
      <c r="A83">
        <v>80</v>
      </c>
      <c r="B83" s="10" t="str">
        <f>HYPERLINK("https://ieeg-my.sharepoint.com/:b:/g/personal/transparencia_ieeg_org_mx/EQRpB2Uoxe9HoHGvMI2NyY8Bs4Jw4hjEDrfl4y4AKC7IPw?e=Cwnxxd")</f>
        <v>https://ieeg-my.sharepoint.com/:b:/g/personal/transparencia_ieeg_org_mx/EQRpB2Uoxe9HoHGvMI2NyY8Bs4Jw4hjEDrfl4y4AKC7IPw?e=Cwnxxd</v>
      </c>
    </row>
    <row r="84" spans="1:2" x14ac:dyDescent="0.25">
      <c r="A84">
        <v>81</v>
      </c>
      <c r="B84" s="10" t="str">
        <f>HYPERLINK("https://ieeg-my.sharepoint.com/:b:/g/personal/transparencia_ieeg_org_mx/EQsGwO2eynJLvc6v5fZ3XQ0Bwn5lliW0LnebJeUF1D469g?e=Duachx")</f>
        <v>https://ieeg-my.sharepoint.com/:b:/g/personal/transparencia_ieeg_org_mx/EQsGwO2eynJLvc6v5fZ3XQ0Bwn5lliW0LnebJeUF1D469g?e=Duachx</v>
      </c>
    </row>
    <row r="85" spans="1:2" x14ac:dyDescent="0.25">
      <c r="A85">
        <v>82</v>
      </c>
      <c r="B85" s="10" t="str">
        <f>HYPERLINK("https://ieeg-my.sharepoint.com/:b:/g/personal/transparencia_ieeg_org_mx/ESj9BDNR5INDjnMT-XJ5Lu8BgnrSO7e-8c4va7MpIiM5YQ?e=juFUVJ")</f>
        <v>https://ieeg-my.sharepoint.com/:b:/g/personal/transparencia_ieeg_org_mx/ESj9BDNR5INDjnMT-XJ5Lu8BgnrSO7e-8c4va7MpIiM5YQ?e=juFUVJ</v>
      </c>
    </row>
    <row r="86" spans="1:2" x14ac:dyDescent="0.25">
      <c r="A86">
        <v>83</v>
      </c>
      <c r="B86" s="10" t="str">
        <f>HYPERLINK("https://ieeg-my.sharepoint.com/:b:/g/personal/transparencia_ieeg_org_mx/Ee-x1-n2aTNIjk_GetILbE8BblNPHi4NO72pbrdfDRWY7Q?e=RyYFfb")</f>
        <v>https://ieeg-my.sharepoint.com/:b:/g/personal/transparencia_ieeg_org_mx/Ee-x1-n2aTNIjk_GetILbE8BblNPHi4NO72pbrdfDRWY7Q?e=RyYFfb</v>
      </c>
    </row>
    <row r="87" spans="1:2" x14ac:dyDescent="0.25">
      <c r="A87">
        <v>84</v>
      </c>
      <c r="B87" s="10" t="str">
        <f>HYPERLINK("https://ieeg-my.sharepoint.com/:b:/g/personal/transparencia_ieeg_org_mx/EVCE3E85DVpFhubBdL4BVkoB4Xq-XPA5C0sCzLdczJczqQ?e=fFRK5r")</f>
        <v>https://ieeg-my.sharepoint.com/:b:/g/personal/transparencia_ieeg_org_mx/EVCE3E85DVpFhubBdL4BVkoB4Xq-XPA5C0sCzLdczJczqQ?e=fFRK5r</v>
      </c>
    </row>
    <row r="88" spans="1:2" x14ac:dyDescent="0.25">
      <c r="A88">
        <v>85</v>
      </c>
      <c r="B88" s="10" t="str">
        <f>HYPERLINK("https://ieeg-my.sharepoint.com/:b:/g/personal/transparencia_ieeg_org_mx/Ee21Bp84PRtPgdhW3BSOyiABFanQUddH5V1wTuW4-4DqHQ?e=hUrcro")</f>
        <v>https://ieeg-my.sharepoint.com/:b:/g/personal/transparencia_ieeg_org_mx/Ee21Bp84PRtPgdhW3BSOyiABFanQUddH5V1wTuW4-4DqHQ?e=hUrcro</v>
      </c>
    </row>
    <row r="89" spans="1:2" x14ac:dyDescent="0.25">
      <c r="A89">
        <v>86</v>
      </c>
      <c r="B89" s="10" t="str">
        <f>HYPERLINK("https://ieeg-my.sharepoint.com/:b:/g/personal/transparencia_ieeg_org_mx/ES8VVdfHXnBJvDNON5qD37UB03HMovqZxWmltdWUqQIb6A?e=xb1keu")</f>
        <v>https://ieeg-my.sharepoint.com/:b:/g/personal/transparencia_ieeg_org_mx/ES8VVdfHXnBJvDNON5qD37UB03HMovqZxWmltdWUqQIb6A?e=xb1keu</v>
      </c>
    </row>
    <row r="90" spans="1:2" x14ac:dyDescent="0.25">
      <c r="A90">
        <v>87</v>
      </c>
      <c r="B90" s="10" t="str">
        <f>HYPERLINK("https://ieeg-my.sharepoint.com/:b:/g/personal/transparencia_ieeg_org_mx/EaVeAPikm0FLvi4Tg2DX2kIBF_4gobqle4qmNKVt2B42AQ?e=S3kFK6")</f>
        <v>https://ieeg-my.sharepoint.com/:b:/g/personal/transparencia_ieeg_org_mx/EaVeAPikm0FLvi4Tg2DX2kIBF_4gobqle4qmNKVt2B42AQ?e=S3kFK6</v>
      </c>
    </row>
    <row r="91" spans="1:2" x14ac:dyDescent="0.25">
      <c r="A91">
        <v>88</v>
      </c>
      <c r="B91" s="10" t="str">
        <f>HYPERLINK("https://ieeg-my.sharepoint.com/:b:/g/personal/transparencia_ieeg_org_mx/EX2a1eKvewhAgpEHKj2ynRcB3buONCZU7XfyHIHz2UjRIQ?e=QpfP7N")</f>
        <v>https://ieeg-my.sharepoint.com/:b:/g/personal/transparencia_ieeg_org_mx/EX2a1eKvewhAgpEHKj2ynRcB3buONCZU7XfyHIHz2UjRIQ?e=QpfP7N</v>
      </c>
    </row>
    <row r="92" spans="1:2" x14ac:dyDescent="0.25">
      <c r="A92">
        <v>89</v>
      </c>
      <c r="B92" s="10" t="str">
        <f>HYPERLINK("https://ieeg-my.sharepoint.com/:b:/g/personal/transparencia_ieeg_org_mx/ES_Velc5RLtLscbkg-tHPWsBTFlXH-rlxwTPw2LebUOa6w?e=Dbmi8l")</f>
        <v>https://ieeg-my.sharepoint.com/:b:/g/personal/transparencia_ieeg_org_mx/ES_Velc5RLtLscbkg-tHPWsBTFlXH-rlxwTPw2LebUOa6w?e=Dbmi8l</v>
      </c>
    </row>
    <row r="93" spans="1:2" x14ac:dyDescent="0.25">
      <c r="A93">
        <v>90</v>
      </c>
      <c r="B93" s="10" t="str">
        <f>HYPERLINK("https://ieeg-my.sharepoint.com/:b:/g/personal/transparencia_ieeg_org_mx/Ed3HS7wmBC1PpdR4GpDb0d8BvYJy_QynvuAE4mPvf1Yw_A?e=hQRNyh")</f>
        <v>https://ieeg-my.sharepoint.com/:b:/g/personal/transparencia_ieeg_org_mx/Ed3HS7wmBC1PpdR4GpDb0d8BvYJy_QynvuAE4mPvf1Yw_A?e=hQRNyh</v>
      </c>
    </row>
    <row r="94" spans="1:2" x14ac:dyDescent="0.25">
      <c r="A94">
        <v>91</v>
      </c>
      <c r="B94" s="10" t="str">
        <f>HYPERLINK("https://ieeg-my.sharepoint.com/:b:/g/personal/transparencia_ieeg_org_mx/ERrnISKn7SRBmXOgXgN_M6wBtdBqUd7625g__6379IZRSw?e=lLpxrZ")</f>
        <v>https://ieeg-my.sharepoint.com/:b:/g/personal/transparencia_ieeg_org_mx/ERrnISKn7SRBmXOgXgN_M6wBtdBqUd7625g__6379IZRSw?e=lLpxrZ</v>
      </c>
    </row>
    <row r="95" spans="1:2" x14ac:dyDescent="0.25">
      <c r="A95">
        <v>92</v>
      </c>
      <c r="B95" s="10" t="str">
        <f>HYPERLINK("https://ieeg-my.sharepoint.com/:b:/g/personal/transparencia_ieeg_org_mx/Ee5EU-Q7dyxCvtV8QMqfqj4Bwotdu_0hC78oNAzNJj6xpA?e=lUjDcp")</f>
        <v>https://ieeg-my.sharepoint.com/:b:/g/personal/transparencia_ieeg_org_mx/Ee5EU-Q7dyxCvtV8QMqfqj4Bwotdu_0hC78oNAzNJj6xpA?e=lUjDcp</v>
      </c>
    </row>
    <row r="96" spans="1:2" x14ac:dyDescent="0.25">
      <c r="A96">
        <v>93</v>
      </c>
      <c r="B96" s="10" t="str">
        <f>HYPERLINK("https://ieeg-my.sharepoint.com/:b:/g/personal/transparencia_ieeg_org_mx/EXG6ZFt-ah5OvXZkfg2oK1UBXeZGPrssKdXpBEiGV6FdZA?e=vF6tKo")</f>
        <v>https://ieeg-my.sharepoint.com/:b:/g/personal/transparencia_ieeg_org_mx/EXG6ZFt-ah5OvXZkfg2oK1UBXeZGPrssKdXpBEiGV6FdZA?e=vF6tKo</v>
      </c>
    </row>
    <row r="97" spans="1:2" x14ac:dyDescent="0.25">
      <c r="A97">
        <v>94</v>
      </c>
      <c r="B97" s="10" t="str">
        <f>HYPERLINK("https://ieeg-my.sharepoint.com/:b:/g/personal/transparencia_ieeg_org_mx/EXthQRb6hLNDkJlY0I9kZFUBFnnZf1ImoU3Gn824kQkmTw?e=7KFoEL")</f>
        <v>https://ieeg-my.sharepoint.com/:b:/g/personal/transparencia_ieeg_org_mx/EXthQRb6hLNDkJlY0I9kZFUBFnnZf1ImoU3Gn824kQkmTw?e=7KFoEL</v>
      </c>
    </row>
    <row r="98" spans="1:2" x14ac:dyDescent="0.25">
      <c r="A98">
        <v>95</v>
      </c>
      <c r="B98" s="10" t="str">
        <f>HYPERLINK("https://ieeg-my.sharepoint.com/:b:/g/personal/transparencia_ieeg_org_mx/EWZhyr0FIvVPkBbTDw89P1ABa3h39bBAgZw7qgNgZm-bMQ?e=kqw4nT")</f>
        <v>https://ieeg-my.sharepoint.com/:b:/g/personal/transparencia_ieeg_org_mx/EWZhyr0FIvVPkBbTDw89P1ABa3h39bBAgZw7qgNgZm-bMQ?e=kqw4nT</v>
      </c>
    </row>
    <row r="99" spans="1:2" x14ac:dyDescent="0.25">
      <c r="A99">
        <v>96</v>
      </c>
      <c r="B99" s="10" t="str">
        <f>HYPERLINK("https://ieeg-my.sharepoint.com/:b:/g/personal/transparencia_ieeg_org_mx/EZOtBiOp-IFHv-mYXOCcUqUBWirmE6NBi4_bTqB-HN903Q?e=HfcGcs")</f>
        <v>https://ieeg-my.sharepoint.com/:b:/g/personal/transparencia_ieeg_org_mx/EZOtBiOp-IFHv-mYXOCcUqUBWirmE6NBi4_bTqB-HN903Q?e=HfcGcs</v>
      </c>
    </row>
    <row r="100" spans="1:2" x14ac:dyDescent="0.25">
      <c r="A100">
        <v>97</v>
      </c>
      <c r="B100" s="10" t="str">
        <f>HYPERLINK("https://ieeg-my.sharepoint.com/:b:/g/personal/transparencia_ieeg_org_mx/EfNoX4aQlqtNnraSE8PQzsoB3fEA8Ow446x5pN54mt84Og?e=QrSk3R")</f>
        <v>https://ieeg-my.sharepoint.com/:b:/g/personal/transparencia_ieeg_org_mx/EfNoX4aQlqtNnraSE8PQzsoB3fEA8Ow446x5pN54mt84Og?e=QrSk3R</v>
      </c>
    </row>
    <row r="101" spans="1:2" x14ac:dyDescent="0.25">
      <c r="A101">
        <v>98</v>
      </c>
      <c r="B101" s="10" t="str">
        <f>HYPERLINK("https://ieeg-my.sharepoint.com/:b:/g/personal/transparencia_ieeg_org_mx/EQVDrSMIZGJPhMkK3pDIl54Bj4QLcy3ydVQFRh_QcBPRlQ?e=ve3XPj")</f>
        <v>https://ieeg-my.sharepoint.com/:b:/g/personal/transparencia_ieeg_org_mx/EQVDrSMIZGJPhMkK3pDIl54Bj4QLcy3ydVQFRh_QcBPRlQ?e=ve3XPj</v>
      </c>
    </row>
    <row r="102" spans="1:2" x14ac:dyDescent="0.25">
      <c r="A102">
        <v>99</v>
      </c>
      <c r="B102" s="10" t="str">
        <f>HYPERLINK("https://ieeg-my.sharepoint.com/:b:/g/personal/transparencia_ieeg_org_mx/ESLJbAZrvLZMjK8QD67zJbUB1ZW2WPrbfYiDk0XXH6kxeQ?e=Kqa9IL")</f>
        <v>https://ieeg-my.sharepoint.com/:b:/g/personal/transparencia_ieeg_org_mx/ESLJbAZrvLZMjK8QD67zJbUB1ZW2WPrbfYiDk0XXH6kxeQ?e=Kqa9IL</v>
      </c>
    </row>
    <row r="103" spans="1:2" x14ac:dyDescent="0.25">
      <c r="A103">
        <v>100</v>
      </c>
      <c r="B103" s="10" t="str">
        <f>HYPERLINK("https://ieeg-my.sharepoint.com/:b:/g/personal/transparencia_ieeg_org_mx/EZVTXQ3JNoZNp0kj6Yzy1l4BUTFAYmBf_DHOE3L1QTSSlQ?e=Weqryu")</f>
        <v>https://ieeg-my.sharepoint.com/:b:/g/personal/transparencia_ieeg_org_mx/EZVTXQ3JNoZNp0kj6Yzy1l4BUTFAYmBf_DHOE3L1QTSSlQ?e=Weqryu</v>
      </c>
    </row>
    <row r="104" spans="1:2" x14ac:dyDescent="0.25">
      <c r="A104">
        <v>101</v>
      </c>
      <c r="B104" s="10" t="str">
        <f>HYPERLINK("https://ieeg-my.sharepoint.com/:b:/g/personal/transparencia_ieeg_org_mx/EU6vUzs5Q0tGuaTxiUkrZJ4B-j8ta3SreHGlnIq3VqDoQQ?e=smCah9")</f>
        <v>https://ieeg-my.sharepoint.com/:b:/g/personal/transparencia_ieeg_org_mx/EU6vUzs5Q0tGuaTxiUkrZJ4B-j8ta3SreHGlnIq3VqDoQQ?e=smCah9</v>
      </c>
    </row>
    <row r="105" spans="1:2" x14ac:dyDescent="0.25">
      <c r="A105">
        <v>102</v>
      </c>
      <c r="B105" s="10" t="str">
        <f>HYPERLINK("https://ieeg-my.sharepoint.com/:b:/g/personal/transparencia_ieeg_org_mx/ES7xkmLL0SBDmpTANCiajRYB5_B1iWAD0zjJPk7PT58PvQ?e=e4TccB")</f>
        <v>https://ieeg-my.sharepoint.com/:b:/g/personal/transparencia_ieeg_org_mx/ES7xkmLL0SBDmpTANCiajRYB5_B1iWAD0zjJPk7PT58PvQ?e=e4TccB</v>
      </c>
    </row>
    <row r="106" spans="1:2" x14ac:dyDescent="0.25">
      <c r="A106">
        <v>103</v>
      </c>
      <c r="B106" s="10" t="str">
        <f>HYPERLINK("https://ieeg-my.sharepoint.com/:b:/g/personal/transparencia_ieeg_org_mx/EZNpd2s3um1CljJSRkzll6kBr0QPjhbJYnrnV1S8IdZ03Q?e=WWzklP")</f>
        <v>https://ieeg-my.sharepoint.com/:b:/g/personal/transparencia_ieeg_org_mx/EZNpd2s3um1CljJSRkzll6kBr0QPjhbJYnrnV1S8IdZ03Q?e=WWzklP</v>
      </c>
    </row>
    <row r="107" spans="1:2" x14ac:dyDescent="0.25">
      <c r="A107">
        <v>104</v>
      </c>
      <c r="B107" s="10" t="str">
        <f>HYPERLINK("https://ieeg-my.sharepoint.com/:b:/g/personal/transparencia_ieeg_org_mx/EdDQzIA7xINDuykAOH-hIBoBzo4YUCmCpoeBzubAgsMSXQ?e=hAQejP")</f>
        <v>https://ieeg-my.sharepoint.com/:b:/g/personal/transparencia_ieeg_org_mx/EdDQzIA7xINDuykAOH-hIBoBzo4YUCmCpoeBzubAgsMSXQ?e=hAQejP</v>
      </c>
    </row>
    <row r="108" spans="1:2" x14ac:dyDescent="0.25">
      <c r="A108">
        <v>105</v>
      </c>
      <c r="B108" s="10" t="str">
        <f>HYPERLINK("https://ieeg-my.sharepoint.com/:b:/g/personal/transparencia_ieeg_org_mx/EZ7pGigqG1VCmqv7NpZ0SW0BE--LLeUoE6YcQ-hWKleDag?e=ZZJP71")</f>
        <v>https://ieeg-my.sharepoint.com/:b:/g/personal/transparencia_ieeg_org_mx/EZ7pGigqG1VCmqv7NpZ0SW0BE--LLeUoE6YcQ-hWKleDag?e=ZZJP71</v>
      </c>
    </row>
    <row r="109" spans="1:2" x14ac:dyDescent="0.25">
      <c r="A109">
        <v>106</v>
      </c>
      <c r="B109" s="10" t="str">
        <f>HYPERLINK("https://ieeg-my.sharepoint.com/:b:/g/personal/transparencia_ieeg_org_mx/ETWdfu5SBnNNqQP8lLiUR30B5qO4X6VSZ74sBjQsYHqh3Q?e=tBfTfR")</f>
        <v>https://ieeg-my.sharepoint.com/:b:/g/personal/transparencia_ieeg_org_mx/ETWdfu5SBnNNqQP8lLiUR30B5qO4X6VSZ74sBjQsYHqh3Q?e=tBfTfR</v>
      </c>
    </row>
    <row r="110" spans="1:2" x14ac:dyDescent="0.25">
      <c r="A110">
        <v>107</v>
      </c>
      <c r="B110" s="10" t="str">
        <f>HYPERLINK("https://ieeg-my.sharepoint.com/:b:/g/personal/transparencia_ieeg_org_mx/Ea0zG_3-6RBEgOuNRjhhOpYBdVgtIcRiGYBvfe2VBsM4bA?e=tW6xFc")</f>
        <v>https://ieeg-my.sharepoint.com/:b:/g/personal/transparencia_ieeg_org_mx/Ea0zG_3-6RBEgOuNRjhhOpYBdVgtIcRiGYBvfe2VBsM4bA?e=tW6xFc</v>
      </c>
    </row>
    <row r="111" spans="1:2" x14ac:dyDescent="0.25">
      <c r="A111">
        <v>108</v>
      </c>
      <c r="B111" s="10" t="str">
        <f>HYPERLINK("https://ieeg-my.sharepoint.com/:b:/g/personal/transparencia_ieeg_org_mx/EfoMaoWv5HNCtCC1i0u54ZYBewCGfX39vR1SfKj8h8KpIg?e=8oviBM")</f>
        <v>https://ieeg-my.sharepoint.com/:b:/g/personal/transparencia_ieeg_org_mx/EfoMaoWv5HNCtCC1i0u54ZYBewCGfX39vR1SfKj8h8KpIg?e=8oviBM</v>
      </c>
    </row>
    <row r="112" spans="1:2" x14ac:dyDescent="0.25">
      <c r="A112">
        <v>109</v>
      </c>
      <c r="B112" s="10" t="str">
        <f>HYPERLINK("https://ieeg-my.sharepoint.com/:b:/g/personal/transparencia_ieeg_org_mx/ESJvdCsZ_EFEhFieivUEyrUBGsh7npAXNwV1PQveYXByBA?e=9E1qdM")</f>
        <v>https://ieeg-my.sharepoint.com/:b:/g/personal/transparencia_ieeg_org_mx/ESJvdCsZ_EFEhFieivUEyrUBGsh7npAXNwV1PQveYXByBA?e=9E1qdM</v>
      </c>
    </row>
    <row r="113" spans="1:2" x14ac:dyDescent="0.25">
      <c r="A113">
        <v>110</v>
      </c>
      <c r="B113" s="10" t="str">
        <f>HYPERLINK("https://ieeg-my.sharepoint.com/:b:/g/personal/transparencia_ieeg_org_mx/EdRrPhG4CxpLu8HVqlMIrgIBd_Am496KgdhhW7Bof-1xsA?e=MoaFdZ")</f>
        <v>https://ieeg-my.sharepoint.com/:b:/g/personal/transparencia_ieeg_org_mx/EdRrPhG4CxpLu8HVqlMIrgIBd_Am496KgdhhW7Bof-1xsA?e=MoaFdZ</v>
      </c>
    </row>
    <row r="114" spans="1:2" x14ac:dyDescent="0.25">
      <c r="A114">
        <v>111</v>
      </c>
      <c r="B114" s="10" t="str">
        <f>HYPERLINK("https://ieeg-my.sharepoint.com/:b:/g/personal/transparencia_ieeg_org_mx/EfS3cD7pZT1BrXzrny_mCLkBhq3w9dlBbKOiiyWNUtc5ng?e=ALmC4S")</f>
        <v>https://ieeg-my.sharepoint.com/:b:/g/personal/transparencia_ieeg_org_mx/EfS3cD7pZT1BrXzrny_mCLkBhq3w9dlBbKOiiyWNUtc5ng?e=ALmC4S</v>
      </c>
    </row>
    <row r="115" spans="1:2" x14ac:dyDescent="0.25">
      <c r="A115">
        <v>112</v>
      </c>
      <c r="B115" s="10" t="str">
        <f>HYPERLINK("https://ieeg-my.sharepoint.com/:b:/g/personal/transparencia_ieeg_org_mx/EXD6sPUQ2blGiI1xcpyKaIYBU3y5yMJ81q3IsjQzyYcjzQ?e=OwmXge")</f>
        <v>https://ieeg-my.sharepoint.com/:b:/g/personal/transparencia_ieeg_org_mx/EXD6sPUQ2blGiI1xcpyKaIYBU3y5yMJ81q3IsjQzyYcjzQ?e=OwmXge</v>
      </c>
    </row>
    <row r="116" spans="1:2" x14ac:dyDescent="0.25">
      <c r="A116">
        <v>113</v>
      </c>
      <c r="B116" s="10" t="str">
        <f>HYPERLINK("https://ieeg-my.sharepoint.com/:b:/g/personal/transparencia_ieeg_org_mx/EX2JnwmLi9ZLo8o94j2DKI0B9QwWau00xPzvfTyL8KVBNA?e=EvYhdl")</f>
        <v>https://ieeg-my.sharepoint.com/:b:/g/personal/transparencia_ieeg_org_mx/EX2JnwmLi9ZLo8o94j2DKI0B9QwWau00xPzvfTyL8KVBNA?e=EvYhdl</v>
      </c>
    </row>
    <row r="117" spans="1:2" x14ac:dyDescent="0.25">
      <c r="A117">
        <v>114</v>
      </c>
      <c r="B117" s="10" t="str">
        <f>HYPERLINK("https://ieeg-my.sharepoint.com/:b:/g/personal/transparencia_ieeg_org_mx/EZJSKiPm7gBDjA9lXNt-ITABCnJnYz5GWGVPdkzz_bQ-7g?e=ZOEmbB")</f>
        <v>https://ieeg-my.sharepoint.com/:b:/g/personal/transparencia_ieeg_org_mx/EZJSKiPm7gBDjA9lXNt-ITABCnJnYz5GWGVPdkzz_bQ-7g?e=ZOEmbB</v>
      </c>
    </row>
    <row r="118" spans="1:2" x14ac:dyDescent="0.25">
      <c r="A118">
        <v>115</v>
      </c>
      <c r="B118" s="10" t="str">
        <f>HYPERLINK("https://ieeg-my.sharepoint.com/:b:/g/personal/transparencia_ieeg_org_mx/EaLUz79Z3uVOqisle2Rz1ykBkvNktJSw5MH8cpOaBLqrQQ?e=nN3F0l")</f>
        <v>https://ieeg-my.sharepoint.com/:b:/g/personal/transparencia_ieeg_org_mx/EaLUz79Z3uVOqisle2Rz1ykBkvNktJSw5MH8cpOaBLqrQQ?e=nN3F0l</v>
      </c>
    </row>
    <row r="119" spans="1:2" x14ac:dyDescent="0.25">
      <c r="A119">
        <v>116</v>
      </c>
      <c r="B119" s="10" t="str">
        <f>HYPERLINK("https://ieeg-my.sharepoint.com/:b:/g/personal/transparencia_ieeg_org_mx/EYhkYQ0ArXRCiIv2d_GwGxABuP8XMGT0CAQk3p991b9upg?e=jqgCXd")</f>
        <v>https://ieeg-my.sharepoint.com/:b:/g/personal/transparencia_ieeg_org_mx/EYhkYQ0ArXRCiIv2d_GwGxABuP8XMGT0CAQk3p991b9upg?e=jqgCXd</v>
      </c>
    </row>
    <row r="120" spans="1:2" x14ac:dyDescent="0.25">
      <c r="A120">
        <v>117</v>
      </c>
      <c r="B120" s="10" t="str">
        <f>HYPERLINK("https://ieeg-my.sharepoint.com/:b:/g/personal/transparencia_ieeg_org_mx/EZ-rhADW1Q9NiCqHUV_-F2YBje3VlVQTvflziW1p4Jmftg?e=dOMgBP")</f>
        <v>https://ieeg-my.sharepoint.com/:b:/g/personal/transparencia_ieeg_org_mx/EZ-rhADW1Q9NiCqHUV_-F2YBje3VlVQTvflziW1p4Jmftg?e=dOMgBP</v>
      </c>
    </row>
    <row r="121" spans="1:2" x14ac:dyDescent="0.25">
      <c r="A121">
        <v>118</v>
      </c>
      <c r="B121" s="10" t="str">
        <f>HYPERLINK("https://ieeg-my.sharepoint.com/:b:/g/personal/transparencia_ieeg_org_mx/ERW3kW87yV9CqEhyfyH0FWoB1Fj64656fY35HqVbKP8UKg?e=h3ZwhE")</f>
        <v>https://ieeg-my.sharepoint.com/:b:/g/personal/transparencia_ieeg_org_mx/ERW3kW87yV9CqEhyfyH0FWoB1Fj64656fY35HqVbKP8UKg?e=h3ZwhE</v>
      </c>
    </row>
    <row r="122" spans="1:2" x14ac:dyDescent="0.25">
      <c r="A122">
        <v>119</v>
      </c>
      <c r="B122" s="10" t="str">
        <f>HYPERLINK("https://ieeg-my.sharepoint.com/:b:/g/personal/transparencia_ieeg_org_mx/Ecn8YYwbabBLk7tTkHNivDEBHW0detlHXZy6a2VbpeaL0Q?e=joYY8j")</f>
        <v>https://ieeg-my.sharepoint.com/:b:/g/personal/transparencia_ieeg_org_mx/Ecn8YYwbabBLk7tTkHNivDEBHW0detlHXZy6a2VbpeaL0Q?e=joYY8j</v>
      </c>
    </row>
    <row r="123" spans="1:2" x14ac:dyDescent="0.25">
      <c r="A123">
        <v>120</v>
      </c>
      <c r="B123" s="10" t="str">
        <f>HYPERLINK("https://ieeg-my.sharepoint.com/:b:/g/personal/transparencia_ieeg_org_mx/EReDNRu1sMVOuZyuGg4tcQEBvkHCr827vNlHjyYkk4makw?e=qBfX2o")</f>
        <v>https://ieeg-my.sharepoint.com/:b:/g/personal/transparencia_ieeg_org_mx/EReDNRu1sMVOuZyuGg4tcQEBvkHCr827vNlHjyYkk4makw?e=qBfX2o</v>
      </c>
    </row>
    <row r="124" spans="1:2" x14ac:dyDescent="0.25">
      <c r="A124">
        <v>121</v>
      </c>
      <c r="B124" s="10" t="str">
        <f>HYPERLINK("https://ieeg-my.sharepoint.com/:b:/g/personal/transparencia_ieeg_org_mx/EZ-GuIyPaQ9HoxV6c4Rp8MsBHJ2xPqJjxemgzsJaL6lX1Q?e=6e3EyD")</f>
        <v>https://ieeg-my.sharepoint.com/:b:/g/personal/transparencia_ieeg_org_mx/EZ-GuIyPaQ9HoxV6c4Rp8MsBHJ2xPqJjxemgzsJaL6lX1Q?e=6e3EyD</v>
      </c>
    </row>
    <row r="125" spans="1:2" x14ac:dyDescent="0.25">
      <c r="A125">
        <v>122</v>
      </c>
      <c r="B125" s="10" t="str">
        <f>HYPERLINK("https://ieeg-my.sharepoint.com/:b:/g/personal/transparencia_ieeg_org_mx/ERjkrUekPn9Olw96WyymK1YBMRA1beKFKhg_t7-s8HKsWw?e=2bJuVS")</f>
        <v>https://ieeg-my.sharepoint.com/:b:/g/personal/transparencia_ieeg_org_mx/ERjkrUekPn9Olw96WyymK1YBMRA1beKFKhg_t7-s8HKsWw?e=2bJuVS</v>
      </c>
    </row>
    <row r="126" spans="1:2" x14ac:dyDescent="0.25">
      <c r="A126">
        <v>123</v>
      </c>
      <c r="B126" s="10" t="str">
        <f>HYPERLINK("https://ieeg-my.sharepoint.com/:b:/g/personal/transparencia_ieeg_org_mx/EZxEG98kPh1DhcCMZcklU6ABrj1P1di0FJYCNX7Co5xUtg?e=CGvDdy")</f>
        <v>https://ieeg-my.sharepoint.com/:b:/g/personal/transparencia_ieeg_org_mx/EZxEG98kPh1DhcCMZcklU6ABrj1P1di0FJYCNX7Co5xUtg?e=CGvDdy</v>
      </c>
    </row>
    <row r="127" spans="1:2" x14ac:dyDescent="0.25">
      <c r="A127">
        <v>124</v>
      </c>
      <c r="B127" s="10" t="str">
        <f>HYPERLINK("https://ieeg-my.sharepoint.com/:b:/g/personal/transparencia_ieeg_org_mx/Efi0TpVUKPFIpLiMeJ52t0sBjSjCYgkA_AT_Fp61qFnlVA?e=PtDnty")</f>
        <v>https://ieeg-my.sharepoint.com/:b:/g/personal/transparencia_ieeg_org_mx/Efi0TpVUKPFIpLiMeJ52t0sBjSjCYgkA_AT_Fp61qFnlVA?e=PtDnty</v>
      </c>
    </row>
    <row r="128" spans="1:2" x14ac:dyDescent="0.25">
      <c r="A128">
        <v>125</v>
      </c>
      <c r="B128" s="10" t="str">
        <f>HYPERLINK("https://ieeg-my.sharepoint.com/:b:/g/personal/transparencia_ieeg_org_mx/ESeqCdELwxVLlLI38EQIDygBgxWkzVcI4qpmPEfOJyWtJA?e=dkkxHb")</f>
        <v>https://ieeg-my.sharepoint.com/:b:/g/personal/transparencia_ieeg_org_mx/ESeqCdELwxVLlLI38EQIDygBgxWkzVcI4qpmPEfOJyWtJA?e=dkkxHb</v>
      </c>
    </row>
    <row r="129" spans="1:2" x14ac:dyDescent="0.25">
      <c r="A129">
        <v>126</v>
      </c>
      <c r="B129" s="10" t="str">
        <f>HYPERLINK("https://ieeg-my.sharepoint.com/:b:/g/personal/transparencia_ieeg_org_mx/EfsRNc55LbpAoQmaHoJVYO8BIHofBRZcya-qkRyMwoerCA?e=a0agNr")</f>
        <v>https://ieeg-my.sharepoint.com/:b:/g/personal/transparencia_ieeg_org_mx/EfsRNc55LbpAoQmaHoJVYO8BIHofBRZcya-qkRyMwoerCA?e=a0agNr</v>
      </c>
    </row>
    <row r="130" spans="1:2" x14ac:dyDescent="0.25">
      <c r="A130">
        <v>127</v>
      </c>
      <c r="B130" s="10" t="str">
        <f>HYPERLINK("https://ieeg-my.sharepoint.com/:b:/g/personal/transparencia_ieeg_org_mx/ET78m7NRLsxFvuv7Rvo2S2MB7NjRWjJ5eJo6b38Y_mTI4A?e=lXiAHY")</f>
        <v>https://ieeg-my.sharepoint.com/:b:/g/personal/transparencia_ieeg_org_mx/ET78m7NRLsxFvuv7Rvo2S2MB7NjRWjJ5eJo6b38Y_mTI4A?e=lXiAHY</v>
      </c>
    </row>
    <row r="131" spans="1:2" x14ac:dyDescent="0.25">
      <c r="A131">
        <v>128</v>
      </c>
      <c r="B131" s="10" t="str">
        <f>HYPERLINK("https://ieeg-my.sharepoint.com/:b:/g/personal/transparencia_ieeg_org_mx/EdNKm_NKihBMgy_TqzbkaXcBcFRxets4rSbJ9USAySzTiQ?e=hUg7gm")</f>
        <v>https://ieeg-my.sharepoint.com/:b:/g/personal/transparencia_ieeg_org_mx/EdNKm_NKihBMgy_TqzbkaXcBcFRxets4rSbJ9USAySzTiQ?e=hUg7gm</v>
      </c>
    </row>
    <row r="132" spans="1:2" x14ac:dyDescent="0.25">
      <c r="A132">
        <v>129</v>
      </c>
      <c r="B132" s="10" t="str">
        <f>HYPERLINK("https://ieeg-my.sharepoint.com/:b:/g/personal/transparencia_ieeg_org_mx/EWF-dfgvIi5OsXSqGshDcUABfaHNRcqFYShT0EUK-BJ8uA?e=0iNZrt")</f>
        <v>https://ieeg-my.sharepoint.com/:b:/g/personal/transparencia_ieeg_org_mx/EWF-dfgvIi5OsXSqGshDcUABfaHNRcqFYShT0EUK-BJ8uA?e=0iNZrt</v>
      </c>
    </row>
    <row r="133" spans="1:2" x14ac:dyDescent="0.25">
      <c r="A133">
        <v>130</v>
      </c>
      <c r="B133" s="10" t="str">
        <f>HYPERLINK("https://ieeg-my.sharepoint.com/:b:/g/personal/transparencia_ieeg_org_mx/ER2PhQ3uMgZCpOvK9WyTVMkBxXNwbVsEJ6kQWV5w2w4crQ?e=x2H6LO")</f>
        <v>https://ieeg-my.sharepoint.com/:b:/g/personal/transparencia_ieeg_org_mx/ER2PhQ3uMgZCpOvK9WyTVMkBxXNwbVsEJ6kQWV5w2w4crQ?e=x2H6LO</v>
      </c>
    </row>
    <row r="134" spans="1:2" x14ac:dyDescent="0.25">
      <c r="A134">
        <v>131</v>
      </c>
      <c r="B134" s="10" t="str">
        <f>HYPERLINK("https://ieeg-my.sharepoint.com/:b:/g/personal/transparencia_ieeg_org_mx/EQTSyWXb8jFAttUq6qJkQFoBzfNbkjQGSuRfzom_f7Jo3Q?e=cLPiJ7")</f>
        <v>https://ieeg-my.sharepoint.com/:b:/g/personal/transparencia_ieeg_org_mx/EQTSyWXb8jFAttUq6qJkQFoBzfNbkjQGSuRfzom_f7Jo3Q?e=cLPiJ7</v>
      </c>
    </row>
    <row r="135" spans="1:2" x14ac:dyDescent="0.25">
      <c r="A135">
        <v>132</v>
      </c>
      <c r="B135" s="10" t="str">
        <f>HYPERLINK("https://ieeg-my.sharepoint.com/:b:/g/personal/transparencia_ieeg_org_mx/EVhhx7EAQGlJpUUPbBljmaYBaWEzIroC-1OuWu_NcT7L_g?e=Ywbbxo")</f>
        <v>https://ieeg-my.sharepoint.com/:b:/g/personal/transparencia_ieeg_org_mx/EVhhx7EAQGlJpUUPbBljmaYBaWEzIroC-1OuWu_NcT7L_g?e=Ywbbxo</v>
      </c>
    </row>
    <row r="136" spans="1:2" x14ac:dyDescent="0.25">
      <c r="A136">
        <v>133</v>
      </c>
      <c r="B136" s="10" t="str">
        <f>HYPERLINK("https://ieeg-my.sharepoint.com/:b:/g/personal/transparencia_ieeg_org_mx/Ec38QJ2xmG5Ar4tDob2hDxABmpRTty49UgOyeDLqY9hFGw?e=M8vkHh")</f>
        <v>https://ieeg-my.sharepoint.com/:b:/g/personal/transparencia_ieeg_org_mx/Ec38QJ2xmG5Ar4tDob2hDxABmpRTty49UgOyeDLqY9hFGw?e=M8vkHh</v>
      </c>
    </row>
    <row r="137" spans="1:2" x14ac:dyDescent="0.25">
      <c r="A137">
        <v>134</v>
      </c>
      <c r="B137" s="10" t="str">
        <f>HYPERLINK("https://ieeg-my.sharepoint.com/:b:/g/personal/transparencia_ieeg_org_mx/EWCIXtD5rg1GglmdwyDQJh8BDoTR4x_LlJ9u7ujG7mV2HQ?e=sL8Wzh")</f>
        <v>https://ieeg-my.sharepoint.com/:b:/g/personal/transparencia_ieeg_org_mx/EWCIXtD5rg1GglmdwyDQJh8BDoTR4x_LlJ9u7ujG7mV2HQ?e=sL8Wzh</v>
      </c>
    </row>
    <row r="138" spans="1:2" x14ac:dyDescent="0.25">
      <c r="A138">
        <v>135</v>
      </c>
      <c r="B138" s="10" t="str">
        <f>HYPERLINK("https://ieeg-my.sharepoint.com/:b:/g/personal/transparencia_ieeg_org_mx/EdzLx-SemF1El-N0m82S4dgBs8k5-UtlqSchfh8q1dZ77g?e=leDLOG")</f>
        <v>https://ieeg-my.sharepoint.com/:b:/g/personal/transparencia_ieeg_org_mx/EdzLx-SemF1El-N0m82S4dgBs8k5-UtlqSchfh8q1dZ77g?e=leDLOG</v>
      </c>
    </row>
    <row r="139" spans="1:2" x14ac:dyDescent="0.25">
      <c r="A139">
        <v>136</v>
      </c>
      <c r="B139" s="10" t="str">
        <f>HYPERLINK("https://ieeg-my.sharepoint.com/:b:/g/personal/transparencia_ieeg_org_mx/EdoMZa_6gudLrayVtNSChWcBBFwCwADWJc_OVMDrtaDaYg?e=v1uZo2")</f>
        <v>https://ieeg-my.sharepoint.com/:b:/g/personal/transparencia_ieeg_org_mx/EdoMZa_6gudLrayVtNSChWcBBFwCwADWJc_OVMDrtaDaYg?e=v1uZo2</v>
      </c>
    </row>
    <row r="140" spans="1:2" x14ac:dyDescent="0.25">
      <c r="A140">
        <v>137</v>
      </c>
      <c r="B140" s="10" t="str">
        <f>HYPERLINK("https://ieeg-my.sharepoint.com/:b:/g/personal/transparencia_ieeg_org_mx/EVuHfgTQox5GrsStapYWBbEBI1bHHb_xdTDYl_7_3CNDZg?e=4L6U4P")</f>
        <v>https://ieeg-my.sharepoint.com/:b:/g/personal/transparencia_ieeg_org_mx/EVuHfgTQox5GrsStapYWBbEBI1bHHb_xdTDYl_7_3CNDZg?e=4L6U4P</v>
      </c>
    </row>
    <row r="141" spans="1:2" x14ac:dyDescent="0.25">
      <c r="A141">
        <v>138</v>
      </c>
      <c r="B141" s="10" t="str">
        <f>HYPERLINK("https://ieeg-my.sharepoint.com/:b:/g/personal/transparencia_ieeg_org_mx/EcCFoluVDQ1Inh8LauwYSkgB3JakKlUjDAKZxn9aRspQxQ?e=WxIlki")</f>
        <v>https://ieeg-my.sharepoint.com/:b:/g/personal/transparencia_ieeg_org_mx/EcCFoluVDQ1Inh8LauwYSkgB3JakKlUjDAKZxn9aRspQxQ?e=WxIlki</v>
      </c>
    </row>
    <row r="142" spans="1:2" x14ac:dyDescent="0.25">
      <c r="A142">
        <v>139</v>
      </c>
      <c r="B142" s="10" t="str">
        <f>HYPERLINK("https://ieeg-my.sharepoint.com/:b:/g/personal/transparencia_ieeg_org_mx/EY1VENxjaN9ItALLLhjrGgcBKXek2P0U_k8UhJugrAWV5A?e=lQ8t3d")</f>
        <v>https://ieeg-my.sharepoint.com/:b:/g/personal/transparencia_ieeg_org_mx/EY1VENxjaN9ItALLLhjrGgcBKXek2P0U_k8UhJugrAWV5A?e=lQ8t3d</v>
      </c>
    </row>
    <row r="143" spans="1:2" x14ac:dyDescent="0.25">
      <c r="A143">
        <v>140</v>
      </c>
      <c r="B143" s="10" t="str">
        <f>HYPERLINK("https://ieeg-my.sharepoint.com/:b:/g/personal/transparencia_ieeg_org_mx/EYlvhD09HrdClxoSFVE7qMQBHrF-zv352BrqHP5PNX_7vQ?e=Y7zaUs")</f>
        <v>https://ieeg-my.sharepoint.com/:b:/g/personal/transparencia_ieeg_org_mx/EYlvhD09HrdClxoSFVE7qMQBHrF-zv352BrqHP5PNX_7vQ?e=Y7zaUs</v>
      </c>
    </row>
    <row r="144" spans="1:2" x14ac:dyDescent="0.25">
      <c r="A144">
        <v>141</v>
      </c>
      <c r="B144" s="10" t="str">
        <f>HYPERLINK("https://ieeg-my.sharepoint.com/:b:/g/personal/transparencia_ieeg_org_mx/EXMSq_geintPh3wse6ptqWQBE7BTlRqwzeGra6yFiyy98g?e=RGCr5o")</f>
        <v>https://ieeg-my.sharepoint.com/:b:/g/personal/transparencia_ieeg_org_mx/EXMSq_geintPh3wse6ptqWQBE7BTlRqwzeGra6yFiyy98g?e=RGCr5o</v>
      </c>
    </row>
    <row r="145" spans="1:2" x14ac:dyDescent="0.25">
      <c r="A145">
        <v>142</v>
      </c>
      <c r="B145" s="10" t="str">
        <f>HYPERLINK("https://ieeg-my.sharepoint.com/:b:/g/personal/transparencia_ieeg_org_mx/EYSqD2jy8xJMsg0rNA9OmsEBtgA2QVa9s4pKp-W6B-SWVA?e=DfWuwS")</f>
        <v>https://ieeg-my.sharepoint.com/:b:/g/personal/transparencia_ieeg_org_mx/EYSqD2jy8xJMsg0rNA9OmsEBtgA2QVa9s4pKp-W6B-SWVA?e=DfWuwS</v>
      </c>
    </row>
    <row r="146" spans="1:2" x14ac:dyDescent="0.25">
      <c r="A146">
        <v>143</v>
      </c>
      <c r="B146" s="10" t="str">
        <f>HYPERLINK("https://ieeg-my.sharepoint.com/:b:/g/personal/transparencia_ieeg_org_mx/EYzZ9bE-fRZHi3YBn14mCYQBm3K8Nr9pb5pCAy-GWAqcxw?e=deE2Sk")</f>
        <v>https://ieeg-my.sharepoint.com/:b:/g/personal/transparencia_ieeg_org_mx/EYzZ9bE-fRZHi3YBn14mCYQBm3K8Nr9pb5pCAy-GWAqcxw?e=deE2Sk</v>
      </c>
    </row>
    <row r="147" spans="1:2" x14ac:dyDescent="0.25">
      <c r="A147">
        <v>144</v>
      </c>
      <c r="B147" s="10" t="str">
        <f>HYPERLINK("https://ieeg-my.sharepoint.com/:b:/g/personal/transparencia_ieeg_org_mx/EU0ojsZAMUVImz0G5mIAbFcBllr1CSIHqPDsKh6gLGZT0A?e=c7EJoj")</f>
        <v>https://ieeg-my.sharepoint.com/:b:/g/personal/transparencia_ieeg_org_mx/EU0ojsZAMUVImz0G5mIAbFcBllr1CSIHqPDsKh6gLGZT0A?e=c7EJoj</v>
      </c>
    </row>
    <row r="148" spans="1:2" x14ac:dyDescent="0.25">
      <c r="A148">
        <v>145</v>
      </c>
      <c r="B148" s="10" t="str">
        <f>HYPERLINK("https://ieeg-my.sharepoint.com/:b:/g/personal/transparencia_ieeg_org_mx/EdH-_TtoQ8pOmFrctsCNzTIBNILuOa8ismQwywVTQ4UiLg?e=UVmbkP")</f>
        <v>https://ieeg-my.sharepoint.com/:b:/g/personal/transparencia_ieeg_org_mx/EdH-_TtoQ8pOmFrctsCNzTIBNILuOa8ismQwywVTQ4UiLg?e=UVmbkP</v>
      </c>
    </row>
    <row r="149" spans="1:2" x14ac:dyDescent="0.25">
      <c r="A149">
        <v>146</v>
      </c>
      <c r="B149" s="10" t="str">
        <f>HYPERLINK("https://ieeg-my.sharepoint.com/:b:/g/personal/transparencia_ieeg_org_mx/EUJTWCw0yQhAr7KpWATBtBwBVEG3jYg6rMMdzbM2idH1wQ?e=5g6Ymi")</f>
        <v>https://ieeg-my.sharepoint.com/:b:/g/personal/transparencia_ieeg_org_mx/EUJTWCw0yQhAr7KpWATBtBwBVEG3jYg6rMMdzbM2idH1wQ?e=5g6Ymi</v>
      </c>
    </row>
    <row r="150" spans="1:2" x14ac:dyDescent="0.25">
      <c r="A150">
        <v>147</v>
      </c>
      <c r="B150" s="10" t="str">
        <f>HYPERLINK("https://ieeg-my.sharepoint.com/:b:/g/personal/transparencia_ieeg_org_mx/EUrnkCmT7_9PhZZ4PpEx-yIBmq1W38diDErwFlRJ0Jmz3w?e=QcEV7e")</f>
        <v>https://ieeg-my.sharepoint.com/:b:/g/personal/transparencia_ieeg_org_mx/EUrnkCmT7_9PhZZ4PpEx-yIBmq1W38diDErwFlRJ0Jmz3w?e=QcEV7e</v>
      </c>
    </row>
    <row r="151" spans="1:2" x14ac:dyDescent="0.25">
      <c r="A151">
        <v>148</v>
      </c>
      <c r="B151" s="10" t="str">
        <f>HYPERLINK("https://ieeg-my.sharepoint.com/:b:/g/personal/transparencia_ieeg_org_mx/EUDMinr2pTtJot7cWkeC6ZMB9Zgd3KZ1YaiY0buxXc8-tw?e=vBqnkq")</f>
        <v>https://ieeg-my.sharepoint.com/:b:/g/personal/transparencia_ieeg_org_mx/EUDMinr2pTtJot7cWkeC6ZMB9Zgd3KZ1YaiY0buxXc8-tw?e=vBqnkq</v>
      </c>
    </row>
    <row r="152" spans="1:2" x14ac:dyDescent="0.25">
      <c r="A152">
        <v>149</v>
      </c>
      <c r="B152" s="10" t="str">
        <f>HYPERLINK("https://ieeg-my.sharepoint.com/:b:/g/personal/transparencia_ieeg_org_mx/EdG4hVvPomtNofqCotcKgbgBiMBYvpIpXNI63DFG0hpNOw?e=nwrOVd")</f>
        <v>https://ieeg-my.sharepoint.com/:b:/g/personal/transparencia_ieeg_org_mx/EdG4hVvPomtNofqCotcKgbgBiMBYvpIpXNI63DFG0hpNOw?e=nwrOVd</v>
      </c>
    </row>
    <row r="153" spans="1:2" x14ac:dyDescent="0.25">
      <c r="A153">
        <v>150</v>
      </c>
      <c r="B153" s="10" t="str">
        <f>HYPERLINK("https://ieeg-my.sharepoint.com/:b:/g/personal/transparencia_ieeg_org_mx/EWPUMAFOhb1OsAcouC51rvQBVzu0M2tCye1a83lWWd4MMQ?e=RPusPz")</f>
        <v>https://ieeg-my.sharepoint.com/:b:/g/personal/transparencia_ieeg_org_mx/EWPUMAFOhb1OsAcouC51rvQBVzu0M2tCye1a83lWWd4MMQ?e=RPusPz</v>
      </c>
    </row>
    <row r="154" spans="1:2" x14ac:dyDescent="0.25">
      <c r="A154">
        <v>151</v>
      </c>
      <c r="B154" s="10" t="str">
        <f>HYPERLINK("https://ieeg-my.sharepoint.com/:b:/g/personal/transparencia_ieeg_org_mx/EYZkAyuxT3NAk-15xdI0sgwBD99csAz6xIb1PjqhCAoxfw?e=CFa7c6")</f>
        <v>https://ieeg-my.sharepoint.com/:b:/g/personal/transparencia_ieeg_org_mx/EYZkAyuxT3NAk-15xdI0sgwBD99csAz6xIb1PjqhCAoxfw?e=CFa7c6</v>
      </c>
    </row>
    <row r="155" spans="1:2" x14ac:dyDescent="0.25">
      <c r="A155">
        <v>152</v>
      </c>
      <c r="B155" s="10" t="str">
        <f>HYPERLINK("https://ieeg-my.sharepoint.com/:b:/g/personal/transparencia_ieeg_org_mx/EbMj2jpooXpFogKsrl-im7IBL0zyxTcKu7Q5izeKE18ipg?e=7xwl3b")</f>
        <v>https://ieeg-my.sharepoint.com/:b:/g/personal/transparencia_ieeg_org_mx/EbMj2jpooXpFogKsrl-im7IBL0zyxTcKu7Q5izeKE18ipg?e=7xwl3b</v>
      </c>
    </row>
    <row r="156" spans="1:2" x14ac:dyDescent="0.25">
      <c r="A156">
        <v>153</v>
      </c>
      <c r="B156" s="10" t="str">
        <f>HYPERLINK("https://ieeg-my.sharepoint.com/:b:/g/personal/transparencia_ieeg_org_mx/ESneOIisIKFKgzf2MBKHX1QBp6zS6q5XUn_dtydhHKaaeg?e=b39QtP")</f>
        <v>https://ieeg-my.sharepoint.com/:b:/g/personal/transparencia_ieeg_org_mx/ESneOIisIKFKgzf2MBKHX1QBp6zS6q5XUn_dtydhHKaaeg?e=b39QtP</v>
      </c>
    </row>
    <row r="157" spans="1:2" x14ac:dyDescent="0.25">
      <c r="A157">
        <v>154</v>
      </c>
      <c r="B157" s="10" t="str">
        <f>HYPERLINK("https://ieeg-my.sharepoint.com/:b:/g/personal/transparencia_ieeg_org_mx/EY5_4j2DD1BGkXYnYHMDPF4BQfo-ADHZPo7vsuDZ_rmYww?e=tx2dud")</f>
        <v>https://ieeg-my.sharepoint.com/:b:/g/personal/transparencia_ieeg_org_mx/EY5_4j2DD1BGkXYnYHMDPF4BQfo-ADHZPo7vsuDZ_rmYww?e=tx2dud</v>
      </c>
    </row>
    <row r="158" spans="1:2" x14ac:dyDescent="0.25">
      <c r="A158">
        <v>155</v>
      </c>
      <c r="B158" s="10" t="str">
        <f>HYPERLINK("https://ieeg-my.sharepoint.com/:b:/g/personal/transparencia_ieeg_org_mx/EQELFugterBKj2xZdAgVGwQBqCyWzEdBYuO-vSM66PtKzg?e=PXMOTk")</f>
        <v>https://ieeg-my.sharepoint.com/:b:/g/personal/transparencia_ieeg_org_mx/EQELFugterBKj2xZdAgVGwQBqCyWzEdBYuO-vSM66PtKzg?e=PXMOTk</v>
      </c>
    </row>
    <row r="159" spans="1:2" x14ac:dyDescent="0.25">
      <c r="A159">
        <v>156</v>
      </c>
      <c r="B159" s="10" t="str">
        <f>HYPERLINK("https://ieeg-my.sharepoint.com/:b:/g/personal/transparencia_ieeg_org_mx/EVsdgL38OatPlDxb5_RXfQYBPctnudPe7KiDJLGh-kPiAw?e=8V2CK0")</f>
        <v>https://ieeg-my.sharepoint.com/:b:/g/personal/transparencia_ieeg_org_mx/EVsdgL38OatPlDxb5_RXfQYBPctnudPe7KiDJLGh-kPiAw?e=8V2CK0</v>
      </c>
    </row>
    <row r="160" spans="1:2" x14ac:dyDescent="0.25">
      <c r="A160">
        <v>157</v>
      </c>
      <c r="B160" s="10" t="str">
        <f>HYPERLINK("https://ieeg-my.sharepoint.com/:b:/g/personal/transparencia_ieeg_org_mx/EefD-WVczbFKvmAojUa1sfsB7IAJT_bs9PriOattCrHQsQ?e=ZGylgA")</f>
        <v>https://ieeg-my.sharepoint.com/:b:/g/personal/transparencia_ieeg_org_mx/EefD-WVczbFKvmAojUa1sfsB7IAJT_bs9PriOattCrHQsQ?e=ZGylgA</v>
      </c>
    </row>
    <row r="161" spans="1:2" x14ac:dyDescent="0.25">
      <c r="A161">
        <v>158</v>
      </c>
      <c r="B161" s="10" t="str">
        <f>HYPERLINK("https://ieeg-my.sharepoint.com/:b:/g/personal/transparencia_ieeg_org_mx/EWNuPg2iRDZDumMsaQBM5E0BQa3X5y1emdG-bmrW3a1RnQ?e=1DwDVi")</f>
        <v>https://ieeg-my.sharepoint.com/:b:/g/personal/transparencia_ieeg_org_mx/EWNuPg2iRDZDumMsaQBM5E0BQa3X5y1emdG-bmrW3a1RnQ?e=1DwDVi</v>
      </c>
    </row>
    <row r="162" spans="1:2" x14ac:dyDescent="0.25">
      <c r="A162">
        <v>159</v>
      </c>
      <c r="B162" s="10" t="str">
        <f>HYPERLINK("https://ieeg-my.sharepoint.com/:b:/g/personal/transparencia_ieeg_org_mx/ES9fzFV7oWdOjJJqp9sJhg4B8Gvr9m3ReBuGUPcvT34ypw?e=AnaEwK")</f>
        <v>https://ieeg-my.sharepoint.com/:b:/g/personal/transparencia_ieeg_org_mx/ES9fzFV7oWdOjJJqp9sJhg4B8Gvr9m3ReBuGUPcvT34ypw?e=AnaEwK</v>
      </c>
    </row>
    <row r="163" spans="1:2" x14ac:dyDescent="0.25">
      <c r="A163">
        <v>160</v>
      </c>
      <c r="B163" s="10" t="str">
        <f>HYPERLINK("https://ieeg-my.sharepoint.com/:b:/g/personal/transparencia_ieeg_org_mx/EYHswN7RDWhDgZKbzzQoDFIBr0VH0uINj0d-k_Zj4MdqIQ?e=UK7fsb")</f>
        <v>https://ieeg-my.sharepoint.com/:b:/g/personal/transparencia_ieeg_org_mx/EYHswN7RDWhDgZKbzzQoDFIBr0VH0uINj0d-k_Zj4MdqIQ?e=UK7fsb</v>
      </c>
    </row>
    <row r="164" spans="1:2" x14ac:dyDescent="0.25">
      <c r="A164">
        <v>161</v>
      </c>
      <c r="B164" s="10" t="str">
        <f>HYPERLINK("https://ieeg-my.sharepoint.com/:b:/g/personal/transparencia_ieeg_org_mx/EZ5EmQMok4ZIlfwOwKWeAbwB0elR10DGZ39F8DXPxcWqpw?e=mNjuEa")</f>
        <v>https://ieeg-my.sharepoint.com/:b:/g/personal/transparencia_ieeg_org_mx/EZ5EmQMok4ZIlfwOwKWeAbwB0elR10DGZ39F8DXPxcWqpw?e=mNjuEa</v>
      </c>
    </row>
    <row r="165" spans="1:2" x14ac:dyDescent="0.25">
      <c r="A165">
        <v>162</v>
      </c>
      <c r="B165" s="10" t="str">
        <f>HYPERLINK("https://ieeg-my.sharepoint.com/:b:/g/personal/transparencia_ieeg_org_mx/EXrCRZfCWrBNpBRfB7cunvUBioDAQfQDQ8W0C5n-xANGug?e=hNkKpJ")</f>
        <v>https://ieeg-my.sharepoint.com/:b:/g/personal/transparencia_ieeg_org_mx/EXrCRZfCWrBNpBRfB7cunvUBioDAQfQDQ8W0C5n-xANGug?e=hNkKpJ</v>
      </c>
    </row>
    <row r="166" spans="1:2" x14ac:dyDescent="0.25">
      <c r="A166">
        <v>163</v>
      </c>
      <c r="B166" s="10" t="str">
        <f>HYPERLINK("https://ieeg-my.sharepoint.com/:b:/g/personal/transparencia_ieeg_org_mx/EfHwAe8rO5VGmqhXznySYkgBBvsFGvnvtmZQ5aUqanfm8g?e=nyvCqt")</f>
        <v>https://ieeg-my.sharepoint.com/:b:/g/personal/transparencia_ieeg_org_mx/EfHwAe8rO5VGmqhXznySYkgBBvsFGvnvtmZQ5aUqanfm8g?e=nyvCqt</v>
      </c>
    </row>
    <row r="167" spans="1:2" x14ac:dyDescent="0.25">
      <c r="A167">
        <v>164</v>
      </c>
      <c r="B167" s="10" t="str">
        <f>HYPERLINK("https://ieeg-my.sharepoint.com/:b:/g/personal/transparencia_ieeg_org_mx/EWj53xpBc95DrFckZL4NDx0BR2qZ9GMqwb8PWAT2PA5seQ?e=kXFOF4")</f>
        <v>https://ieeg-my.sharepoint.com/:b:/g/personal/transparencia_ieeg_org_mx/EWj53xpBc95DrFckZL4NDx0BR2qZ9GMqwb8PWAT2PA5seQ?e=kXFOF4</v>
      </c>
    </row>
    <row r="168" spans="1:2" x14ac:dyDescent="0.25">
      <c r="A168">
        <v>165</v>
      </c>
      <c r="B168" s="10" t="str">
        <f>HYPERLINK("https://ieeg-my.sharepoint.com/:b:/g/personal/transparencia_ieeg_org_mx/EejiF8FiDrBAkdNlr3RfsDgBGVTCtFqlBwS1ORV9VjPsrg?e=EhNe6Y")</f>
        <v>https://ieeg-my.sharepoint.com/:b:/g/personal/transparencia_ieeg_org_mx/EejiF8FiDrBAkdNlr3RfsDgBGVTCtFqlBwS1ORV9VjPsrg?e=EhNe6Y</v>
      </c>
    </row>
    <row r="169" spans="1:2" x14ac:dyDescent="0.25">
      <c r="A169">
        <v>166</v>
      </c>
      <c r="B169" s="10" t="str">
        <f>HYPERLINK("https://ieeg-my.sharepoint.com/:b:/g/personal/transparencia_ieeg_org_mx/EeFSBtxwv29DtWgVNGv1H3sBMZjFTjsboU1cR1Ch-SKzIQ?e=szuFBy")</f>
        <v>https://ieeg-my.sharepoint.com/:b:/g/personal/transparencia_ieeg_org_mx/EeFSBtxwv29DtWgVNGv1H3sBMZjFTjsboU1cR1Ch-SKzIQ?e=szuFBy</v>
      </c>
    </row>
    <row r="170" spans="1:2" x14ac:dyDescent="0.25">
      <c r="A170">
        <v>167</v>
      </c>
      <c r="B170" s="10" t="str">
        <f>HYPERLINK("https://ieeg-my.sharepoint.com/:b:/g/personal/transparencia_ieeg_org_mx/EcaeltiTRSNArl-Nq9Hvjm4BiH-TkxDT_IOhrhO4RKGA7w?e=WmGdIf")</f>
        <v>https://ieeg-my.sharepoint.com/:b:/g/personal/transparencia_ieeg_org_mx/EcaeltiTRSNArl-Nq9Hvjm4BiH-TkxDT_IOhrhO4RKGA7w?e=WmGdIf</v>
      </c>
    </row>
    <row r="171" spans="1:2" x14ac:dyDescent="0.25">
      <c r="A171">
        <v>168</v>
      </c>
      <c r="B171" s="10" t="str">
        <f>HYPERLINK("https://ieeg-my.sharepoint.com/:b:/g/personal/transparencia_ieeg_org_mx/EdrYW4Eh8_1CiOe7YHuPbNUBFXEuC_BWAyAhBxrC0r4gvQ?e=Z5PmGK")</f>
        <v>https://ieeg-my.sharepoint.com/:b:/g/personal/transparencia_ieeg_org_mx/EdrYW4Eh8_1CiOe7YHuPbNUBFXEuC_BWAyAhBxrC0r4gvQ?e=Z5PmGK</v>
      </c>
    </row>
    <row r="172" spans="1:2" x14ac:dyDescent="0.25">
      <c r="A172">
        <v>169</v>
      </c>
      <c r="B172" s="10" t="str">
        <f>HYPERLINK("https://ieeg-my.sharepoint.com/:b:/g/personal/transparencia_ieeg_org_mx/Ed9611oRC0FPhhedLAoye5UBNM31bnz-7sWFA1SeepwXWw?e=bCEiSG")</f>
        <v>https://ieeg-my.sharepoint.com/:b:/g/personal/transparencia_ieeg_org_mx/Ed9611oRC0FPhhedLAoye5UBNM31bnz-7sWFA1SeepwXWw?e=bCEiSG</v>
      </c>
    </row>
    <row r="173" spans="1:2" x14ac:dyDescent="0.25">
      <c r="A173">
        <v>170</v>
      </c>
      <c r="B173" s="10" t="str">
        <f>HYPERLINK("https://ieeg-my.sharepoint.com/:b:/g/personal/transparencia_ieeg_org_mx/EbNMF4g24rdNldx6iL_8zmcBIp0-UtrF4aJE37V1RHPldQ?e=AcW6My")</f>
        <v>https://ieeg-my.sharepoint.com/:b:/g/personal/transparencia_ieeg_org_mx/EbNMF4g24rdNldx6iL_8zmcBIp0-UtrF4aJE37V1RHPldQ?e=AcW6My</v>
      </c>
    </row>
    <row r="174" spans="1:2" x14ac:dyDescent="0.25">
      <c r="A174">
        <v>171</v>
      </c>
      <c r="B174" s="10" t="str">
        <f>HYPERLINK("https://ieeg-my.sharepoint.com/:b:/g/personal/transparencia_ieeg_org_mx/EdwZh2eI4wpJvtALv9Vjf-MBJlRxT2YSH76-75C18uOBAg?e=c1ALDr")</f>
        <v>https://ieeg-my.sharepoint.com/:b:/g/personal/transparencia_ieeg_org_mx/EdwZh2eI4wpJvtALv9Vjf-MBJlRxT2YSH76-75C18uOBAg?e=c1ALDr</v>
      </c>
    </row>
    <row r="175" spans="1:2" x14ac:dyDescent="0.25">
      <c r="A175">
        <v>172</v>
      </c>
      <c r="B175" s="10" t="str">
        <f>HYPERLINK("https://ieeg-my.sharepoint.com/:b:/g/personal/transparencia_ieeg_org_mx/EXvlgLb18qFPvDv06xLM4MMBvatH8HsP8b6pNdykjXUlBg?e=N0Nvot")</f>
        <v>https://ieeg-my.sharepoint.com/:b:/g/personal/transparencia_ieeg_org_mx/EXvlgLb18qFPvDv06xLM4MMBvatH8HsP8b6pNdykjXUlBg?e=N0Nvot</v>
      </c>
    </row>
    <row r="176" spans="1:2" x14ac:dyDescent="0.25">
      <c r="A176">
        <v>173</v>
      </c>
      <c r="B176" s="10" t="str">
        <f>HYPERLINK("https://ieeg-my.sharepoint.com/:b:/g/personal/transparencia_ieeg_org_mx/EbjjCg6emDlAn-7icy6s4CoBwa--8fO0oiTMb1zUmPTjSg?e=c1g80q")</f>
        <v>https://ieeg-my.sharepoint.com/:b:/g/personal/transparencia_ieeg_org_mx/EbjjCg6emDlAn-7icy6s4CoBwa--8fO0oiTMb1zUmPTjSg?e=c1g80q</v>
      </c>
    </row>
    <row r="177" spans="1:2" x14ac:dyDescent="0.25">
      <c r="A177">
        <v>174</v>
      </c>
      <c r="B177" s="10" t="str">
        <f>HYPERLINK("https://ieeg-my.sharepoint.com/:b:/g/personal/transparencia_ieeg_org_mx/EamOmoFihPZImQdo5WzksZ4B2Y9boLhzdWH_4qpueqk9Tw?e=0E4yWw")</f>
        <v>https://ieeg-my.sharepoint.com/:b:/g/personal/transparencia_ieeg_org_mx/EamOmoFihPZImQdo5WzksZ4B2Y9boLhzdWH_4qpueqk9Tw?e=0E4yWw</v>
      </c>
    </row>
    <row r="178" spans="1:2" x14ac:dyDescent="0.25">
      <c r="A178">
        <v>175</v>
      </c>
      <c r="B178" s="10" t="str">
        <f>HYPERLINK("https://ieeg-my.sharepoint.com/:b:/g/personal/transparencia_ieeg_org_mx/EZ2AMfKle05Kr1sKdGJBprQBQdqWXeY8Gf6M-VqBQMXBig?e=wMxghy")</f>
        <v>https://ieeg-my.sharepoint.com/:b:/g/personal/transparencia_ieeg_org_mx/EZ2AMfKle05Kr1sKdGJBprQBQdqWXeY8Gf6M-VqBQMXBig?e=wMxghy</v>
      </c>
    </row>
    <row r="179" spans="1:2" x14ac:dyDescent="0.25">
      <c r="A179">
        <v>176</v>
      </c>
      <c r="B179" s="10" t="str">
        <f>HYPERLINK("https://ieeg-my.sharepoint.com/:b:/g/personal/transparencia_ieeg_org_mx/EbFHpTzMoQtLsAhozH7fCesBneEdtnWoVsjnOrJ6ToxzQA?e=uR2iU5")</f>
        <v>https://ieeg-my.sharepoint.com/:b:/g/personal/transparencia_ieeg_org_mx/EbFHpTzMoQtLsAhozH7fCesBneEdtnWoVsjnOrJ6ToxzQA?e=uR2iU5</v>
      </c>
    </row>
    <row r="180" spans="1:2" x14ac:dyDescent="0.25">
      <c r="A180">
        <v>177</v>
      </c>
      <c r="B180" s="10" t="str">
        <f>HYPERLINK("https://ieeg-my.sharepoint.com/:b:/g/personal/transparencia_ieeg_org_mx/EcXMP6GS6LRDmQV_aCP-O5gB5txeNpWb-v3D-Bh8HUPmsA?e=031nZu")</f>
        <v>https://ieeg-my.sharepoint.com/:b:/g/personal/transparencia_ieeg_org_mx/EcXMP6GS6LRDmQV_aCP-O5gB5txeNpWb-v3D-Bh8HUPmsA?e=031nZu</v>
      </c>
    </row>
    <row r="181" spans="1:2" x14ac:dyDescent="0.25">
      <c r="A181">
        <v>178</v>
      </c>
      <c r="B181" s="10" t="str">
        <f>HYPERLINK("https://ieeg-my.sharepoint.com/:b:/g/personal/transparencia_ieeg_org_mx/EVDwLqRRSTlPgv1w0dsMjjcBgPu_GQNxQLZxMlSSIsVpYQ?e=io3xOc")</f>
        <v>https://ieeg-my.sharepoint.com/:b:/g/personal/transparencia_ieeg_org_mx/EVDwLqRRSTlPgv1w0dsMjjcBgPu_GQNxQLZxMlSSIsVpYQ?e=io3xOc</v>
      </c>
    </row>
    <row r="182" spans="1:2" x14ac:dyDescent="0.25">
      <c r="A182">
        <v>179</v>
      </c>
      <c r="B182" s="10" t="str">
        <f>HYPERLINK("https://ieeg-my.sharepoint.com/:b:/g/personal/transparencia_ieeg_org_mx/EVbRdnIOpnNGinhaDXa-HM4BV_Qg2PZKs8bCFMLn9JmGGQ?e=Rvv6bG")</f>
        <v>https://ieeg-my.sharepoint.com/:b:/g/personal/transparencia_ieeg_org_mx/EVbRdnIOpnNGinhaDXa-HM4BV_Qg2PZKs8bCFMLn9JmGGQ?e=Rvv6bG</v>
      </c>
    </row>
    <row r="183" spans="1:2" x14ac:dyDescent="0.25">
      <c r="A183">
        <v>180</v>
      </c>
      <c r="B183" s="10" t="str">
        <f>HYPERLINK("https://ieeg-my.sharepoint.com/:b:/g/personal/transparencia_ieeg_org_mx/Ecg7nhbIJlNNsXHxnMHK9XIBIVSx1_enSwvzy3lXv4HwWw?e=ImA5rn")</f>
        <v>https://ieeg-my.sharepoint.com/:b:/g/personal/transparencia_ieeg_org_mx/Ecg7nhbIJlNNsXHxnMHK9XIBIVSx1_enSwvzy3lXv4HwWw?e=ImA5rn</v>
      </c>
    </row>
    <row r="184" spans="1:2" x14ac:dyDescent="0.25">
      <c r="A184">
        <v>181</v>
      </c>
      <c r="B184" s="10" t="str">
        <f>HYPERLINK("https://ieeg-my.sharepoint.com/:b:/g/personal/transparencia_ieeg_org_mx/Eb3FKkBqDylPtpVTon4AGBMBD4DQhEd3y5iejQpkhL26ZQ?e=r53Y3R")</f>
        <v>https://ieeg-my.sharepoint.com/:b:/g/personal/transparencia_ieeg_org_mx/Eb3FKkBqDylPtpVTon4AGBMBD4DQhEd3y5iejQpkhL26ZQ?e=r53Y3R</v>
      </c>
    </row>
    <row r="185" spans="1:2" x14ac:dyDescent="0.25">
      <c r="A185">
        <v>182</v>
      </c>
      <c r="B185" s="10" t="str">
        <f>HYPERLINK("https://ieeg-my.sharepoint.com/:b:/g/personal/transparencia_ieeg_org_mx/EetDEhxRRgRDjZ8dasKwj0YBjPaGetWdBjCQcJOzrDb4Vw?e=m2aJIK")</f>
        <v>https://ieeg-my.sharepoint.com/:b:/g/personal/transparencia_ieeg_org_mx/EetDEhxRRgRDjZ8dasKwj0YBjPaGetWdBjCQcJOzrDb4Vw?e=m2aJIK</v>
      </c>
    </row>
    <row r="186" spans="1:2" x14ac:dyDescent="0.25">
      <c r="A186">
        <v>183</v>
      </c>
      <c r="B186" s="10" t="str">
        <f>HYPERLINK("https://ieeg-my.sharepoint.com/:b:/g/personal/transparencia_ieeg_org_mx/EQO_ZWgcBANOmy_45ie-G_8Bdg1ZVKHyAFXDuS6WVCpUVA?e=Abphar")</f>
        <v>https://ieeg-my.sharepoint.com/:b:/g/personal/transparencia_ieeg_org_mx/EQO_ZWgcBANOmy_45ie-G_8Bdg1ZVKHyAFXDuS6WVCpUVA?e=Abphar</v>
      </c>
    </row>
    <row r="187" spans="1:2" x14ac:dyDescent="0.25">
      <c r="A187">
        <v>184</v>
      </c>
      <c r="B187" s="10" t="str">
        <f>HYPERLINK("https://ieeg-my.sharepoint.com/:b:/g/personal/transparencia_ieeg_org_mx/EeStLgQDrr9LjS1mgHwEfy0Bu_GQ8ruy2g5Ma8SUXm7zkw?e=dDg6nO")</f>
        <v>https://ieeg-my.sharepoint.com/:b:/g/personal/transparencia_ieeg_org_mx/EeStLgQDrr9LjS1mgHwEfy0Bu_GQ8ruy2g5Ma8SUXm7zkw?e=dDg6nO</v>
      </c>
    </row>
    <row r="188" spans="1:2" x14ac:dyDescent="0.25">
      <c r="A188">
        <v>185</v>
      </c>
      <c r="B188" s="10" t="str">
        <f>HYPERLINK("https://ieeg-my.sharepoint.com/:b:/g/personal/transparencia_ieeg_org_mx/Ee6lqT9tTzZBvd-JIlygJ68BhXL9sKiw_DRAbzJFx2WKlA?e=NNUK0G")</f>
        <v>https://ieeg-my.sharepoint.com/:b:/g/personal/transparencia_ieeg_org_mx/Ee6lqT9tTzZBvd-JIlygJ68BhXL9sKiw_DRAbzJFx2WKlA?e=NNUK0G</v>
      </c>
    </row>
    <row r="189" spans="1:2" x14ac:dyDescent="0.25">
      <c r="A189">
        <v>186</v>
      </c>
      <c r="B189" s="10" t="str">
        <f>HYPERLINK("https://ieeg-my.sharepoint.com/:b:/g/personal/transparencia_ieeg_org_mx/EejCzHFzsKRMu5s1kZYAxGABIIyfI9vBjA_IiHKBIS5HRQ?e=ptYxCx")</f>
        <v>https://ieeg-my.sharepoint.com/:b:/g/personal/transparencia_ieeg_org_mx/EejCzHFzsKRMu5s1kZYAxGABIIyfI9vBjA_IiHKBIS5HRQ?e=ptYxCx</v>
      </c>
    </row>
    <row r="190" spans="1:2" x14ac:dyDescent="0.25">
      <c r="A190">
        <v>187</v>
      </c>
      <c r="B190" s="10" t="str">
        <f>HYPERLINK("https://ieeg-my.sharepoint.com/:b:/g/personal/transparencia_ieeg_org_mx/EZa28uq64aFEu-D8LgPz0dAB0eWFWFzp9QCryi5dZ64_rg?e=HZF4iV")</f>
        <v>https://ieeg-my.sharepoint.com/:b:/g/personal/transparencia_ieeg_org_mx/EZa28uq64aFEu-D8LgPz0dAB0eWFWFzp9QCryi5dZ64_rg?e=HZF4iV</v>
      </c>
    </row>
    <row r="191" spans="1:2" x14ac:dyDescent="0.25">
      <c r="A191">
        <v>188</v>
      </c>
      <c r="B191" s="10" t="str">
        <f>HYPERLINK("https://ieeg-my.sharepoint.com/:b:/g/personal/transparencia_ieeg_org_mx/EWhlB4jSpaRJn3uzlBOBkDEBQnxg8MuNQG7kJLgrgqYQWw?e=V73CEI")</f>
        <v>https://ieeg-my.sharepoint.com/:b:/g/personal/transparencia_ieeg_org_mx/EWhlB4jSpaRJn3uzlBOBkDEBQnxg8MuNQG7kJLgrgqYQWw?e=V73CEI</v>
      </c>
    </row>
    <row r="192" spans="1:2" x14ac:dyDescent="0.25">
      <c r="A192">
        <v>189</v>
      </c>
      <c r="B192" s="10" t="str">
        <f>HYPERLINK("https://ieeg-my.sharepoint.com/:b:/g/personal/transparencia_ieeg_org_mx/EU9NX0Z8_cVDmpmThUZ243sBCncm6seguR-rThjI80lmvw?e=cp3831")</f>
        <v>https://ieeg-my.sharepoint.com/:b:/g/personal/transparencia_ieeg_org_mx/EU9NX0Z8_cVDmpmThUZ243sBCncm6seguR-rThjI80lmvw?e=cp3831</v>
      </c>
    </row>
    <row r="193" spans="1:2" x14ac:dyDescent="0.25">
      <c r="A193">
        <v>190</v>
      </c>
      <c r="B193" s="10" t="str">
        <f>HYPERLINK("https://ieeg-my.sharepoint.com/:b:/g/personal/transparencia_ieeg_org_mx/EQdc--FVWJBOrxcq9vWpm7MBK6i1Tds3zF535XWgNL_MhQ?e=GK7Md3")</f>
        <v>https://ieeg-my.sharepoint.com/:b:/g/personal/transparencia_ieeg_org_mx/EQdc--FVWJBOrxcq9vWpm7MBK6i1Tds3zF535XWgNL_MhQ?e=GK7Md3</v>
      </c>
    </row>
    <row r="194" spans="1:2" x14ac:dyDescent="0.25">
      <c r="A194">
        <v>191</v>
      </c>
      <c r="B194" s="10" t="str">
        <f>HYPERLINK("https://ieeg-my.sharepoint.com/:b:/g/personal/transparencia_ieeg_org_mx/EQJ_Ms_URfdNhpt8312JphABBnuDeQ3HDT194ZLqaquCew?e=0F9f2X")</f>
        <v>https://ieeg-my.sharepoint.com/:b:/g/personal/transparencia_ieeg_org_mx/EQJ_Ms_URfdNhpt8312JphABBnuDeQ3HDT194ZLqaquCew?e=0F9f2X</v>
      </c>
    </row>
    <row r="195" spans="1:2" x14ac:dyDescent="0.25">
      <c r="A195">
        <v>192</v>
      </c>
      <c r="B195" s="10" t="str">
        <f>HYPERLINK("https://ieeg-my.sharepoint.com/:b:/g/personal/transparencia_ieeg_org_mx/EUSIwbTPPKxJsoXBEYKjdt8BXb99f1OedXgTREjLz1I1JA?e=uYjJYr")</f>
        <v>https://ieeg-my.sharepoint.com/:b:/g/personal/transparencia_ieeg_org_mx/EUSIwbTPPKxJsoXBEYKjdt8BXb99f1OedXgTREjLz1I1JA?e=uYjJYr</v>
      </c>
    </row>
    <row r="196" spans="1:2" x14ac:dyDescent="0.25">
      <c r="A196">
        <v>193</v>
      </c>
      <c r="B196" s="10" t="str">
        <f>HYPERLINK("https://ieeg-my.sharepoint.com/:b:/g/personal/transparencia_ieeg_org_mx/EWkVFhzhVLVMizlroLX4BXgB2yuqUGF4mQfCqPzI_pg2VA?e=PHLzpr")</f>
        <v>https://ieeg-my.sharepoint.com/:b:/g/personal/transparencia_ieeg_org_mx/EWkVFhzhVLVMizlroLX4BXgB2yuqUGF4mQfCqPzI_pg2VA?e=PHLzpr</v>
      </c>
    </row>
    <row r="197" spans="1:2" x14ac:dyDescent="0.25">
      <c r="A197">
        <v>194</v>
      </c>
      <c r="B197" s="10" t="str">
        <f>HYPERLINK("https://ieeg-my.sharepoint.com/:b:/g/personal/transparencia_ieeg_org_mx/ER9NIzwyaKFMsVih0KTNmaMBuiVJo2F-6p5__TWLye9wEA?e=IeZKtI")</f>
        <v>https://ieeg-my.sharepoint.com/:b:/g/personal/transparencia_ieeg_org_mx/ER9NIzwyaKFMsVih0KTNmaMBuiVJo2F-6p5__TWLye9wEA?e=IeZKtI</v>
      </c>
    </row>
    <row r="198" spans="1:2" x14ac:dyDescent="0.25">
      <c r="A198">
        <v>195</v>
      </c>
      <c r="B198" s="10" t="str">
        <f>HYPERLINK("https://ieeg-my.sharepoint.com/:b:/g/personal/transparencia_ieeg_org_mx/EVxlQF8ITeJAkR5uHWdUbBUBCcPpbQVvpLvtoKT3pfKrOg?e=xxGxeY")</f>
        <v>https://ieeg-my.sharepoint.com/:b:/g/personal/transparencia_ieeg_org_mx/EVxlQF8ITeJAkR5uHWdUbBUBCcPpbQVvpLvtoKT3pfKrOg?e=xxGxeY</v>
      </c>
    </row>
    <row r="199" spans="1:2" x14ac:dyDescent="0.25">
      <c r="A199">
        <v>196</v>
      </c>
      <c r="B199" s="10" t="str">
        <f>HYPERLINK("https://ieeg-my.sharepoint.com/:b:/g/personal/transparencia_ieeg_org_mx/EUvn9lAKztRJjnGVLFqUWMABEgqAGapF9w51ziKreCh_TA?e=RE0SBE")</f>
        <v>https://ieeg-my.sharepoint.com/:b:/g/personal/transparencia_ieeg_org_mx/EUvn9lAKztRJjnGVLFqUWMABEgqAGapF9w51ziKreCh_TA?e=RE0SBE</v>
      </c>
    </row>
    <row r="200" spans="1:2" x14ac:dyDescent="0.25">
      <c r="A200">
        <v>197</v>
      </c>
      <c r="B200" s="10" t="str">
        <f>HYPERLINK("https://ieeg-my.sharepoint.com/:b:/g/personal/transparencia_ieeg_org_mx/EQHBY3VC27BFngUyx2mIhqwBW9NT9gRZtSN0vsnHHLh_jg?e=mQBWNU")</f>
        <v>https://ieeg-my.sharepoint.com/:b:/g/personal/transparencia_ieeg_org_mx/EQHBY3VC27BFngUyx2mIhqwBW9NT9gRZtSN0vsnHHLh_jg?e=mQBWNU</v>
      </c>
    </row>
    <row r="201" spans="1:2" x14ac:dyDescent="0.25">
      <c r="A201">
        <v>198</v>
      </c>
      <c r="B201" s="10" t="str">
        <f>HYPERLINK("https://ieeg-my.sharepoint.com/:b:/g/personal/transparencia_ieeg_org_mx/Edq6i1XIfaxMpYVIq2YLMuYB1S-zZUr_0bmROcLS-l_9jQ?e=LE3ELz")</f>
        <v>https://ieeg-my.sharepoint.com/:b:/g/personal/transparencia_ieeg_org_mx/Edq6i1XIfaxMpYVIq2YLMuYB1S-zZUr_0bmROcLS-l_9jQ?e=LE3ELz</v>
      </c>
    </row>
    <row r="202" spans="1:2" x14ac:dyDescent="0.25">
      <c r="A202">
        <v>199</v>
      </c>
      <c r="B202" s="10" t="str">
        <f>HYPERLINK("https://ieeg-my.sharepoint.com/:b:/g/personal/transparencia_ieeg_org_mx/ESr6CrUfXehJoQeKyY1LrewBZXCeUqLH91bbc_GcmIwd9w?e=dx1UkU")</f>
        <v>https://ieeg-my.sharepoint.com/:b:/g/personal/transparencia_ieeg_org_mx/ESr6CrUfXehJoQeKyY1LrewBZXCeUqLH91bbc_GcmIwd9w?e=dx1UkU</v>
      </c>
    </row>
    <row r="203" spans="1:2" x14ac:dyDescent="0.25">
      <c r="A203">
        <v>200</v>
      </c>
      <c r="B203" s="10" t="str">
        <f>HYPERLINK("https://ieeg-my.sharepoint.com/:b:/g/personal/transparencia_ieeg_org_mx/ER7gs0EHsY5GqGyLmE9ZqBsB6RQetgB6hYcY2T-vMvNGqw?e=PRAyYb")</f>
        <v>https://ieeg-my.sharepoint.com/:b:/g/personal/transparencia_ieeg_org_mx/ER7gs0EHsY5GqGyLmE9ZqBsB6RQetgB6hYcY2T-vMvNGqw?e=PRAyYb</v>
      </c>
    </row>
    <row r="204" spans="1:2" x14ac:dyDescent="0.25">
      <c r="A204">
        <v>201</v>
      </c>
      <c r="B204" s="10" t="str">
        <f>HYPERLINK("https://ieeg-my.sharepoint.com/:b:/g/personal/transparencia_ieeg_org_mx/ESOwDaK5AsFEgExD8Y6RiToBsxgHt4H7NxZcZVtyw1HSZw?e=XiAwBD")</f>
        <v>https://ieeg-my.sharepoint.com/:b:/g/personal/transparencia_ieeg_org_mx/ESOwDaK5AsFEgExD8Y6RiToBsxgHt4H7NxZcZVtyw1HSZw?e=XiAwBD</v>
      </c>
    </row>
    <row r="205" spans="1:2" x14ac:dyDescent="0.25">
      <c r="A205">
        <v>202</v>
      </c>
      <c r="B205" s="10" t="str">
        <f>HYPERLINK("https://ieeg-my.sharepoint.com/:b:/g/personal/transparencia_ieeg_org_mx/EWkJOMvDnNtDhwB_gcODHiYBWJR53BGgBCMdY9uKqEIubg?e=TfnU3o")</f>
        <v>https://ieeg-my.sharepoint.com/:b:/g/personal/transparencia_ieeg_org_mx/EWkJOMvDnNtDhwB_gcODHiYBWJR53BGgBCMdY9uKqEIubg?e=TfnU3o</v>
      </c>
    </row>
    <row r="206" spans="1:2" x14ac:dyDescent="0.25">
      <c r="A206">
        <v>203</v>
      </c>
      <c r="B206" s="10" t="str">
        <f>HYPERLINK("https://ieeg-my.sharepoint.com/:b:/g/personal/transparencia_ieeg_org_mx/EaVIw9iV18JGi0591vWJ6fwBwGphm8u_iPN5vizpU343oQ?e=mKcLZc")</f>
        <v>https://ieeg-my.sharepoint.com/:b:/g/personal/transparencia_ieeg_org_mx/EaVIw9iV18JGi0591vWJ6fwBwGphm8u_iPN5vizpU343oQ?e=mKcLZc</v>
      </c>
    </row>
    <row r="207" spans="1:2" x14ac:dyDescent="0.25">
      <c r="A207">
        <v>204</v>
      </c>
      <c r="B207" s="10" t="str">
        <f>HYPERLINK("https://ieeg-my.sharepoint.com/:b:/g/personal/transparencia_ieeg_org_mx/ESLvSWyuFIJDqdDqlfW63x8BlqPe1Gaz2SZXvjoGCIXfGw?e=N4mxw5")</f>
        <v>https://ieeg-my.sharepoint.com/:b:/g/personal/transparencia_ieeg_org_mx/ESLvSWyuFIJDqdDqlfW63x8BlqPe1Gaz2SZXvjoGCIXfGw?e=N4mxw5</v>
      </c>
    </row>
    <row r="208" spans="1:2" x14ac:dyDescent="0.25">
      <c r="A208">
        <v>205</v>
      </c>
      <c r="B208" s="10" t="str">
        <f>HYPERLINK("https://ieeg-my.sharepoint.com/:b:/g/personal/transparencia_ieeg_org_mx/EZ9-NvDXHRJMp9WY3GSei2wBak1dr-1_e9cwnU4kwUWdXw?e=n5Plj0")</f>
        <v>https://ieeg-my.sharepoint.com/:b:/g/personal/transparencia_ieeg_org_mx/EZ9-NvDXHRJMp9WY3GSei2wBak1dr-1_e9cwnU4kwUWdXw?e=n5Plj0</v>
      </c>
    </row>
    <row r="209" spans="1:2" x14ac:dyDescent="0.25">
      <c r="A209">
        <v>206</v>
      </c>
      <c r="B209" s="10" t="str">
        <f>HYPERLINK("https://ieeg-my.sharepoint.com/:b:/g/personal/transparencia_ieeg_org_mx/EZ7sO_si5g5Os5r8jQCfQi8Bpft7aiAXaCoBI_sS_aANnw?e=DaKMLW")</f>
        <v>https://ieeg-my.sharepoint.com/:b:/g/personal/transparencia_ieeg_org_mx/EZ7sO_si5g5Os5r8jQCfQi8Bpft7aiAXaCoBI_sS_aANnw?e=DaKMLW</v>
      </c>
    </row>
    <row r="210" spans="1:2" x14ac:dyDescent="0.25">
      <c r="A210">
        <v>207</v>
      </c>
      <c r="B210" s="10" t="str">
        <f>HYPERLINK("https://ieeg-my.sharepoint.com/:b:/g/personal/transparencia_ieeg_org_mx/EQcnR3lKER1Pk1uqKTwyQVUBchXkSStaYTOkgxeKSxQKcw?e=IE4RLl")</f>
        <v>https://ieeg-my.sharepoint.com/:b:/g/personal/transparencia_ieeg_org_mx/EQcnR3lKER1Pk1uqKTwyQVUBchXkSStaYTOkgxeKSxQKcw?e=IE4RLl</v>
      </c>
    </row>
    <row r="211" spans="1:2" x14ac:dyDescent="0.25">
      <c r="A211">
        <v>208</v>
      </c>
      <c r="B211" s="10" t="str">
        <f>HYPERLINK("https://ieeg-my.sharepoint.com/:b:/g/personal/transparencia_ieeg_org_mx/ETkYC1GDUB1OpXcoRRYsVcABp4oe9PZAXcXah8TDljPMQg?e=OcyMsF")</f>
        <v>https://ieeg-my.sharepoint.com/:b:/g/personal/transparencia_ieeg_org_mx/ETkYC1GDUB1OpXcoRRYsVcABp4oe9PZAXcXah8TDljPMQg?e=OcyMsF</v>
      </c>
    </row>
    <row r="212" spans="1:2" x14ac:dyDescent="0.25">
      <c r="A212">
        <v>209</v>
      </c>
      <c r="B212" s="10" t="str">
        <f>HYPERLINK("https://ieeg-my.sharepoint.com/:b:/g/personal/transparencia_ieeg_org_mx/EReXzkqrwxZCpTMvuI11jZkB1Ct5OOC5c1_nMr9DqzBjhw?e=s7Krqb")</f>
        <v>https://ieeg-my.sharepoint.com/:b:/g/personal/transparencia_ieeg_org_mx/EReXzkqrwxZCpTMvuI11jZkB1Ct5OOC5c1_nMr9DqzBjhw?e=s7Krqb</v>
      </c>
    </row>
    <row r="213" spans="1:2" x14ac:dyDescent="0.25">
      <c r="A213">
        <v>210</v>
      </c>
      <c r="B213" s="10" t="str">
        <f>HYPERLINK("https://ieeg-my.sharepoint.com/:b:/g/personal/transparencia_ieeg_org_mx/EfLdhknCbJZOr94Z0pOcB2QBSHqsuPkF1Fc6_U-gpp_Odw?e=jl2kd8")</f>
        <v>https://ieeg-my.sharepoint.com/:b:/g/personal/transparencia_ieeg_org_mx/EfLdhknCbJZOr94Z0pOcB2QBSHqsuPkF1Fc6_U-gpp_Odw?e=jl2kd8</v>
      </c>
    </row>
    <row r="214" spans="1:2" x14ac:dyDescent="0.25">
      <c r="A214">
        <v>211</v>
      </c>
      <c r="B214" s="10" t="str">
        <f>HYPERLINK("https://ieeg-my.sharepoint.com/:b:/g/personal/transparencia_ieeg_org_mx/ESOQ8ypKin1MtVXnHsdTN4EBGhfV39X84fV3_opizfjdEA?e=ZZBpnZ")</f>
        <v>https://ieeg-my.sharepoint.com/:b:/g/personal/transparencia_ieeg_org_mx/ESOQ8ypKin1MtVXnHsdTN4EBGhfV39X84fV3_opizfjdEA?e=ZZBpnZ</v>
      </c>
    </row>
    <row r="215" spans="1:2" x14ac:dyDescent="0.25">
      <c r="A215">
        <v>212</v>
      </c>
      <c r="B215" s="10" t="str">
        <f>HYPERLINK("https://ieeg-my.sharepoint.com/:b:/g/personal/transparencia_ieeg_org_mx/EX_-awG1059BvIKjfD0ZxKIBIuCY6fGScWDaMsEFiDOsyg?e=RY9rLh")</f>
        <v>https://ieeg-my.sharepoint.com/:b:/g/personal/transparencia_ieeg_org_mx/EX_-awG1059BvIKjfD0ZxKIBIuCY6fGScWDaMsEFiDOsyg?e=RY9rLh</v>
      </c>
    </row>
    <row r="216" spans="1:2" x14ac:dyDescent="0.25">
      <c r="A216">
        <v>213</v>
      </c>
      <c r="B216" s="10" t="str">
        <f>HYPERLINK("https://ieeg-my.sharepoint.com/:b:/g/personal/transparencia_ieeg_org_mx/EQpT7I0JKiRFt4C59j-CKnwB9wd5QcVv1u9LGNaACaQ6Fg?e=OgwT2P")</f>
        <v>https://ieeg-my.sharepoint.com/:b:/g/personal/transparencia_ieeg_org_mx/EQpT7I0JKiRFt4C59j-CKnwB9wd5QcVv1u9LGNaACaQ6Fg?e=OgwT2P</v>
      </c>
    </row>
    <row r="217" spans="1:2" x14ac:dyDescent="0.25">
      <c r="A217">
        <v>214</v>
      </c>
      <c r="B217" s="10" t="str">
        <f>HYPERLINK("https://ieeg-my.sharepoint.com/:b:/g/personal/transparencia_ieeg_org_mx/EXJ9SvKxSJRIiSJNWEPq8DYBr-4wkJ8QBWccDb_9Fi7kIw?e=f5UvJQ")</f>
        <v>https://ieeg-my.sharepoint.com/:b:/g/personal/transparencia_ieeg_org_mx/EXJ9SvKxSJRIiSJNWEPq8DYBr-4wkJ8QBWccDb_9Fi7kIw?e=f5UvJQ</v>
      </c>
    </row>
    <row r="218" spans="1:2" x14ac:dyDescent="0.25">
      <c r="A218">
        <v>215</v>
      </c>
      <c r="B218" s="10" t="str">
        <f>HYPERLINK("https://ieeg-my.sharepoint.com/:b:/g/personal/transparencia_ieeg_org_mx/EYCAt7f5H95FvBBjsmcpwSMBUefZtuxbAZ5Zo7Rr7L5m6w?e=9624lR")</f>
        <v>https://ieeg-my.sharepoint.com/:b:/g/personal/transparencia_ieeg_org_mx/EYCAt7f5H95FvBBjsmcpwSMBUefZtuxbAZ5Zo7Rr7L5m6w?e=9624lR</v>
      </c>
    </row>
    <row r="219" spans="1:2" x14ac:dyDescent="0.25">
      <c r="A219">
        <v>216</v>
      </c>
      <c r="B219" s="10" t="str">
        <f>HYPERLINK("https://ieeg-my.sharepoint.com/:b:/g/personal/transparencia_ieeg_org_mx/EYEBUQBhULdGiXSIc9cF3q0BYxgMwV4G6_azRNCozagwTg?e=5Ig0UZ")</f>
        <v>https://ieeg-my.sharepoint.com/:b:/g/personal/transparencia_ieeg_org_mx/EYEBUQBhULdGiXSIc9cF3q0BYxgMwV4G6_azRNCozagwTg?e=5Ig0UZ</v>
      </c>
    </row>
    <row r="220" spans="1:2" x14ac:dyDescent="0.25">
      <c r="A220">
        <v>217</v>
      </c>
      <c r="B220" s="10" t="str">
        <f>HYPERLINK("https://ieeg-my.sharepoint.com/:b:/g/personal/transparencia_ieeg_org_mx/ETklKORm5DFFmRk-Pm8oz2MBf-gtgVj7BSl-ju9Ru8wMsg?e=LOrH9J")</f>
        <v>https://ieeg-my.sharepoint.com/:b:/g/personal/transparencia_ieeg_org_mx/ETklKORm5DFFmRk-Pm8oz2MBf-gtgVj7BSl-ju9Ru8wMsg?e=LOrH9J</v>
      </c>
    </row>
    <row r="221" spans="1:2" x14ac:dyDescent="0.25">
      <c r="A221">
        <v>218</v>
      </c>
      <c r="B221" s="10" t="str">
        <f>HYPERLINK("https://ieeg-my.sharepoint.com/:b:/g/personal/transparencia_ieeg_org_mx/EWJNZEZ83ctNiw7q5QCKLrYBWZKrYXVY1N-d_XaNj1I_bw?e=2lM8dA")</f>
        <v>https://ieeg-my.sharepoint.com/:b:/g/personal/transparencia_ieeg_org_mx/EWJNZEZ83ctNiw7q5QCKLrYBWZKrYXVY1N-d_XaNj1I_bw?e=2lM8dA</v>
      </c>
    </row>
    <row r="222" spans="1:2" x14ac:dyDescent="0.25">
      <c r="A222">
        <v>219</v>
      </c>
      <c r="B222" s="10" t="str">
        <f>HYPERLINK("https://ieeg-my.sharepoint.com/:b:/g/personal/transparencia_ieeg_org_mx/Eavifmvi_tNIqHXkM6h-2uoBMZrc4G8xgbd-pTEQevDaog?e=3hhhSk")</f>
        <v>https://ieeg-my.sharepoint.com/:b:/g/personal/transparencia_ieeg_org_mx/Eavifmvi_tNIqHXkM6h-2uoBMZrc4G8xgbd-pTEQevDaog?e=3hhhSk</v>
      </c>
    </row>
    <row r="223" spans="1:2" x14ac:dyDescent="0.25">
      <c r="A223">
        <v>220</v>
      </c>
      <c r="B223" s="10" t="str">
        <f>HYPERLINK("https://ieeg-my.sharepoint.com/:b:/g/personal/transparencia_ieeg_org_mx/EXFAx6js8OlJlNrIlG7baVcBIrhTe9WakxaPVYtHCUTMhQ?e=N0QLZb")</f>
        <v>https://ieeg-my.sharepoint.com/:b:/g/personal/transparencia_ieeg_org_mx/EXFAx6js8OlJlNrIlG7baVcBIrhTe9WakxaPVYtHCUTMhQ?e=N0QLZb</v>
      </c>
    </row>
    <row r="224" spans="1:2" x14ac:dyDescent="0.25">
      <c r="A224">
        <v>221</v>
      </c>
      <c r="B224" s="10" t="str">
        <f>HYPERLINK("https://ieeg-my.sharepoint.com/:b:/g/personal/transparencia_ieeg_org_mx/EbPDp7hoW-FNgdXIkYK_uG8BWXuimMFYqtBPR65w6wldSA?e=GDhTI1")</f>
        <v>https://ieeg-my.sharepoint.com/:b:/g/personal/transparencia_ieeg_org_mx/EbPDp7hoW-FNgdXIkYK_uG8BWXuimMFYqtBPR65w6wldSA?e=GDhTI1</v>
      </c>
    </row>
    <row r="225" spans="1:2" x14ac:dyDescent="0.25">
      <c r="A225">
        <v>222</v>
      </c>
      <c r="B225" s="10" t="str">
        <f>HYPERLINK("https://ieeg-my.sharepoint.com/:b:/g/personal/transparencia_ieeg_org_mx/Ed2AE64LMdxJk2vvqZO_OaUBqCT__g5o1VapdjuFL9LuYA?e=A0Z6cS")</f>
        <v>https://ieeg-my.sharepoint.com/:b:/g/personal/transparencia_ieeg_org_mx/Ed2AE64LMdxJk2vvqZO_OaUBqCT__g5o1VapdjuFL9LuYA?e=A0Z6cS</v>
      </c>
    </row>
    <row r="226" spans="1:2" x14ac:dyDescent="0.25">
      <c r="A226">
        <v>223</v>
      </c>
      <c r="B226" s="10" t="str">
        <f>HYPERLINK("https://ieeg-my.sharepoint.com/:b:/g/personal/transparencia_ieeg_org_mx/EQoi_WJ44KVPnnZfSdW0rbQBevvCtJFdVRIwnZ-wf7j5Qg?e=4dKAo3")</f>
        <v>https://ieeg-my.sharepoint.com/:b:/g/personal/transparencia_ieeg_org_mx/EQoi_WJ44KVPnnZfSdW0rbQBevvCtJFdVRIwnZ-wf7j5Qg?e=4dKAo3</v>
      </c>
    </row>
    <row r="227" spans="1:2" x14ac:dyDescent="0.25">
      <c r="A227">
        <v>224</v>
      </c>
      <c r="B227" s="10" t="str">
        <f>HYPERLINK("https://ieeg-my.sharepoint.com/:b:/g/personal/transparencia_ieeg_org_mx/EZEIL1fb0wFHkxftQkosaq4B1XMoPCBgqCUhwOkFyBWxXg?e=G0PvGu")</f>
        <v>https://ieeg-my.sharepoint.com/:b:/g/personal/transparencia_ieeg_org_mx/EZEIL1fb0wFHkxftQkosaq4B1XMoPCBgqCUhwOkFyBWxXg?e=G0PvGu</v>
      </c>
    </row>
    <row r="228" spans="1:2" x14ac:dyDescent="0.25">
      <c r="A228">
        <v>225</v>
      </c>
      <c r="B228" s="10" t="str">
        <f>HYPERLINK("https://ieeg-my.sharepoint.com/:b:/g/personal/transparencia_ieeg_org_mx/ES_NJMbZQwVArGGO4kxjWNABnVh1wZik4UZKS9Cq65e-Pw?e=yL8Duj")</f>
        <v>https://ieeg-my.sharepoint.com/:b:/g/personal/transparencia_ieeg_org_mx/ES_NJMbZQwVArGGO4kxjWNABnVh1wZik4UZKS9Cq65e-Pw?e=yL8Duj</v>
      </c>
    </row>
    <row r="229" spans="1:2" x14ac:dyDescent="0.25">
      <c r="A229">
        <v>226</v>
      </c>
      <c r="B229" s="10" t="str">
        <f>HYPERLINK("https://ieeg-my.sharepoint.com/:b:/g/personal/transparencia_ieeg_org_mx/EbxIUFtMd7hOseg2tMZh85UBXy-eXMbO-tPfbqR25HvJyQ?e=RQeHUt")</f>
        <v>https://ieeg-my.sharepoint.com/:b:/g/personal/transparencia_ieeg_org_mx/EbxIUFtMd7hOseg2tMZh85UBXy-eXMbO-tPfbqR25HvJyQ?e=RQeHUt</v>
      </c>
    </row>
    <row r="230" spans="1:2" x14ac:dyDescent="0.25">
      <c r="A230">
        <v>227</v>
      </c>
      <c r="B230" s="10" t="str">
        <f>HYPERLINK("https://ieeg-my.sharepoint.com/:b:/g/personal/transparencia_ieeg_org_mx/EXDt7zUj8mZBocgD1Ph0kQEBw1wzyBChpjNkZeTpv-X0GQ?e=xCUG5d")</f>
        <v>https://ieeg-my.sharepoint.com/:b:/g/personal/transparencia_ieeg_org_mx/EXDt7zUj8mZBocgD1Ph0kQEBw1wzyBChpjNkZeTpv-X0GQ?e=xCUG5d</v>
      </c>
    </row>
    <row r="231" spans="1:2" x14ac:dyDescent="0.25">
      <c r="A231">
        <v>228</v>
      </c>
      <c r="B231" s="10" t="str">
        <f>HYPERLINK("https://ieeg-my.sharepoint.com/:b:/g/personal/transparencia_ieeg_org_mx/ETHQtFCLMQdCkM7AO1MYfPgBYUGHbfdpda_Sfa6zD9ucKg?e=hSOW0y")</f>
        <v>https://ieeg-my.sharepoint.com/:b:/g/personal/transparencia_ieeg_org_mx/ETHQtFCLMQdCkM7AO1MYfPgBYUGHbfdpda_Sfa6zD9ucKg?e=hSOW0y</v>
      </c>
    </row>
    <row r="232" spans="1:2" x14ac:dyDescent="0.25">
      <c r="A232">
        <v>229</v>
      </c>
      <c r="B232" s="10" t="str">
        <f>HYPERLINK("https://ieeg-my.sharepoint.com/:b:/g/personal/transparencia_ieeg_org_mx/EUjCDhiSwUNDpEdepmGQTDcBOWATG_7i0PhpWYNtgvN6PA?e=xF1rQL")</f>
        <v>https://ieeg-my.sharepoint.com/:b:/g/personal/transparencia_ieeg_org_mx/EUjCDhiSwUNDpEdepmGQTDcBOWATG_7i0PhpWYNtgvN6PA?e=xF1rQL</v>
      </c>
    </row>
    <row r="233" spans="1:2" x14ac:dyDescent="0.25">
      <c r="A233">
        <v>230</v>
      </c>
      <c r="B233" s="10" t="str">
        <f>HYPERLINK("https://ieeg-my.sharepoint.com/:b:/g/personal/transparencia_ieeg_org_mx/Ea2PNvtxYktDqNlK432GxxQB1rv0EiBEWiVWbguetLYfnw?e=yky7FD")</f>
        <v>https://ieeg-my.sharepoint.com/:b:/g/personal/transparencia_ieeg_org_mx/Ea2PNvtxYktDqNlK432GxxQB1rv0EiBEWiVWbguetLYfnw?e=yky7FD</v>
      </c>
    </row>
    <row r="234" spans="1:2" x14ac:dyDescent="0.25">
      <c r="A234">
        <v>231</v>
      </c>
      <c r="B234" s="10" t="str">
        <f>HYPERLINK("https://ieeg-my.sharepoint.com/:b:/g/personal/transparencia_ieeg_org_mx/EQcI-mh0VyBIvttxUFBAlKwByz54mjJ3uMqR1JgtQx5kug?e=L64cZh")</f>
        <v>https://ieeg-my.sharepoint.com/:b:/g/personal/transparencia_ieeg_org_mx/EQcI-mh0VyBIvttxUFBAlKwByz54mjJ3uMqR1JgtQx5kug?e=L64cZh</v>
      </c>
    </row>
    <row r="235" spans="1:2" x14ac:dyDescent="0.25">
      <c r="A235">
        <v>232</v>
      </c>
      <c r="B235" s="10" t="str">
        <f>HYPERLINK("https://ieeg-my.sharepoint.com/:b:/g/personal/transparencia_ieeg_org_mx/EZUMysu-e2lDj3OgSmyACxwBswKD6BXFKOyfJY-PNRstYg?e=LheciX")</f>
        <v>https://ieeg-my.sharepoint.com/:b:/g/personal/transparencia_ieeg_org_mx/EZUMysu-e2lDj3OgSmyACxwBswKD6BXFKOyfJY-PNRstYg?e=LheciX</v>
      </c>
    </row>
    <row r="236" spans="1:2" x14ac:dyDescent="0.25">
      <c r="A236">
        <v>233</v>
      </c>
      <c r="B236" s="10" t="str">
        <f>HYPERLINK("https://ieeg-my.sharepoint.com/:b:/g/personal/transparencia_ieeg_org_mx/EeA7Fa8yPMROhxdFWO6nlW0Bf0Hwc5QmgKG3lWZoFS7Opg?e=zmHgNt")</f>
        <v>https://ieeg-my.sharepoint.com/:b:/g/personal/transparencia_ieeg_org_mx/EeA7Fa8yPMROhxdFWO6nlW0Bf0Hwc5QmgKG3lWZoFS7Opg?e=zmHgNt</v>
      </c>
    </row>
    <row r="237" spans="1:2" x14ac:dyDescent="0.25">
      <c r="A237">
        <v>234</v>
      </c>
      <c r="B237" s="10" t="str">
        <f>HYPERLINK("https://ieeg-my.sharepoint.com/:b:/g/personal/transparencia_ieeg_org_mx/EWv6jpXsCu5GrCWMboR2l7sB8SU0F-FbY_nyBWWwr2ujQg?e=5zxyAw")</f>
        <v>https://ieeg-my.sharepoint.com/:b:/g/personal/transparencia_ieeg_org_mx/EWv6jpXsCu5GrCWMboR2l7sB8SU0F-FbY_nyBWWwr2ujQg?e=5zxyAw</v>
      </c>
    </row>
    <row r="238" spans="1:2" x14ac:dyDescent="0.25">
      <c r="A238">
        <v>235</v>
      </c>
      <c r="B238" s="10" t="str">
        <f>HYPERLINK("https://ieeg-my.sharepoint.com/:b:/g/personal/transparencia_ieeg_org_mx/EWXDUHDoLjBEnmRkxLh9SiYBmlS0AsAFD_qbgFmcGudlBg?e=wiMEI6")</f>
        <v>https://ieeg-my.sharepoint.com/:b:/g/personal/transparencia_ieeg_org_mx/EWXDUHDoLjBEnmRkxLh9SiYBmlS0AsAFD_qbgFmcGudlBg?e=wiMEI6</v>
      </c>
    </row>
    <row r="239" spans="1:2" x14ac:dyDescent="0.25">
      <c r="A239">
        <v>236</v>
      </c>
      <c r="B239" s="10" t="str">
        <f>HYPERLINK("https://ieeg-my.sharepoint.com/:b:/g/personal/transparencia_ieeg_org_mx/Eem4G-NXP-hAhv48cQ08zEgBYT2760AleOvoEr3UY5jQNw?e=fbBC2D")</f>
        <v>https://ieeg-my.sharepoint.com/:b:/g/personal/transparencia_ieeg_org_mx/Eem4G-NXP-hAhv48cQ08zEgBYT2760AleOvoEr3UY5jQNw?e=fbBC2D</v>
      </c>
    </row>
    <row r="240" spans="1:2" x14ac:dyDescent="0.25">
      <c r="A240">
        <v>237</v>
      </c>
      <c r="B240" s="10" t="str">
        <f>HYPERLINK("https://ieeg-my.sharepoint.com/:b:/g/personal/transparencia_ieeg_org_mx/EQqniWapZkhBuQ2-hadvpPEBP8-RO0nEt9r_Id4XimfVsA?e=cHgoGf")</f>
        <v>https://ieeg-my.sharepoint.com/:b:/g/personal/transparencia_ieeg_org_mx/EQqniWapZkhBuQ2-hadvpPEBP8-RO0nEt9r_Id4XimfVsA?e=cHgoGf</v>
      </c>
    </row>
    <row r="241" spans="1:2" x14ac:dyDescent="0.25">
      <c r="A241">
        <v>238</v>
      </c>
      <c r="B241" s="10" t="str">
        <f>HYPERLINK("https://ieeg-my.sharepoint.com/:b:/g/personal/transparencia_ieeg_org_mx/EfqPZ6MQtJ5EhW47GlU-M3sB8lsI89mGcQpRuVz_VoWusA?e=6FVBXm")</f>
        <v>https://ieeg-my.sharepoint.com/:b:/g/personal/transparencia_ieeg_org_mx/EfqPZ6MQtJ5EhW47GlU-M3sB8lsI89mGcQpRuVz_VoWusA?e=6FVBXm</v>
      </c>
    </row>
    <row r="242" spans="1:2" x14ac:dyDescent="0.25">
      <c r="A242">
        <v>239</v>
      </c>
      <c r="B242" s="10" t="str">
        <f>HYPERLINK("https://ieeg-my.sharepoint.com/:b:/g/personal/transparencia_ieeg_org_mx/EStBr8Kn_1xKsUFaKG5iT1QB3NqB-ahvfiaHFdTtk4NRHw?e=baJaiD")</f>
        <v>https://ieeg-my.sharepoint.com/:b:/g/personal/transparencia_ieeg_org_mx/EStBr8Kn_1xKsUFaKG5iT1QB3NqB-ahvfiaHFdTtk4NRHw?e=baJaiD</v>
      </c>
    </row>
    <row r="243" spans="1:2" x14ac:dyDescent="0.25">
      <c r="A243">
        <v>240</v>
      </c>
      <c r="B243" s="10" t="str">
        <f>HYPERLINK("https://ieeg-my.sharepoint.com/:b:/g/personal/transparencia_ieeg_org_mx/ER9Bz0-dJUlLpwVfSLOv6B0BqxIVuXrU9vRIPt8VhiQZkQ?e=2v4C8Y")</f>
        <v>https://ieeg-my.sharepoint.com/:b:/g/personal/transparencia_ieeg_org_mx/ER9Bz0-dJUlLpwVfSLOv6B0BqxIVuXrU9vRIPt8VhiQZkQ?e=2v4C8Y</v>
      </c>
    </row>
    <row r="244" spans="1:2" x14ac:dyDescent="0.25">
      <c r="A244">
        <v>241</v>
      </c>
      <c r="B244" s="10" t="str">
        <f>HYPERLINK("https://ieeg-my.sharepoint.com/:b:/g/personal/transparencia_ieeg_org_mx/ERGNO8L78uxJgs4WWA8lRVAB9HCPKzn7RClJYghDybG_DA?e=hBDUyX")</f>
        <v>https://ieeg-my.sharepoint.com/:b:/g/personal/transparencia_ieeg_org_mx/ERGNO8L78uxJgs4WWA8lRVAB9HCPKzn7RClJYghDybG_DA?e=hBDUyX</v>
      </c>
    </row>
    <row r="245" spans="1:2" x14ac:dyDescent="0.25">
      <c r="A245">
        <v>242</v>
      </c>
      <c r="B245" s="10" t="str">
        <f>HYPERLINK("https://ieeg-my.sharepoint.com/:b:/g/personal/transparencia_ieeg_org_mx/EdLAtNPKLplEi6gQ1OKzEakB_m0f-TNX5fcQ4OivexDAQg?e=l2tRb4")</f>
        <v>https://ieeg-my.sharepoint.com/:b:/g/personal/transparencia_ieeg_org_mx/EdLAtNPKLplEi6gQ1OKzEakB_m0f-TNX5fcQ4OivexDAQg?e=l2tRb4</v>
      </c>
    </row>
    <row r="246" spans="1:2" x14ac:dyDescent="0.25">
      <c r="A246">
        <v>243</v>
      </c>
      <c r="B246" s="10" t="str">
        <f>HYPERLINK("https://ieeg-my.sharepoint.com/:b:/g/personal/transparencia_ieeg_org_mx/EW5SH8ieUYVNib0lNmSmWhcBrn1pFZmd-oGUtu9sJeNLZA?e=yBytPo")</f>
        <v>https://ieeg-my.sharepoint.com/:b:/g/personal/transparencia_ieeg_org_mx/EW5SH8ieUYVNib0lNmSmWhcBrn1pFZmd-oGUtu9sJeNLZA?e=yBytPo</v>
      </c>
    </row>
    <row r="247" spans="1:2" x14ac:dyDescent="0.25">
      <c r="A247">
        <v>244</v>
      </c>
      <c r="B247" s="10" t="str">
        <f>HYPERLINK("https://ieeg-my.sharepoint.com/:b:/g/personal/transparencia_ieeg_org_mx/ETr8MYqGU_RFlzynnHULTA0B_hz1iPzI3s2QqOqxmoKCoQ?e=BsoWdY")</f>
        <v>https://ieeg-my.sharepoint.com/:b:/g/personal/transparencia_ieeg_org_mx/ETr8MYqGU_RFlzynnHULTA0B_hz1iPzI3s2QqOqxmoKCoQ?e=BsoWdY</v>
      </c>
    </row>
    <row r="248" spans="1:2" x14ac:dyDescent="0.25">
      <c r="A248">
        <v>245</v>
      </c>
      <c r="B248" s="10" t="str">
        <f>HYPERLINK("https://ieeg-my.sharepoint.com/:b:/g/personal/transparencia_ieeg_org_mx/EVVn7Irc8ItNtUkTlw_Rui0B_VZX9jua6ywx9i1d-J4b5g?e=fvsesW")</f>
        <v>https://ieeg-my.sharepoint.com/:b:/g/personal/transparencia_ieeg_org_mx/EVVn7Irc8ItNtUkTlw_Rui0B_VZX9jua6ywx9i1d-J4b5g?e=fvsesW</v>
      </c>
    </row>
    <row r="249" spans="1:2" x14ac:dyDescent="0.25">
      <c r="A249">
        <v>246</v>
      </c>
      <c r="B249" s="10" t="str">
        <f>HYPERLINK("https://ieeg-my.sharepoint.com/:b:/g/personal/transparencia_ieeg_org_mx/EXlK2HwkbfhMr_lVvR8gL3gB7nWVTwbVj9l70bNiOjn0AQ?e=gTsZ8U")</f>
        <v>https://ieeg-my.sharepoint.com/:b:/g/personal/transparencia_ieeg_org_mx/EXlK2HwkbfhMr_lVvR8gL3gB7nWVTwbVj9l70bNiOjn0AQ?e=gTsZ8U</v>
      </c>
    </row>
    <row r="250" spans="1:2" x14ac:dyDescent="0.25">
      <c r="A250">
        <v>247</v>
      </c>
      <c r="B250" s="10" t="str">
        <f>HYPERLINK("https://ieeg-my.sharepoint.com/:b:/g/personal/transparencia_ieeg_org_mx/EYdj-CJcY6pIiwbS_BlxZKQBN6kIqcJht-z1LuuCJOK5IA?e=K7mfyd")</f>
        <v>https://ieeg-my.sharepoint.com/:b:/g/personal/transparencia_ieeg_org_mx/EYdj-CJcY6pIiwbS_BlxZKQBN6kIqcJht-z1LuuCJOK5IA?e=K7mfyd</v>
      </c>
    </row>
    <row r="251" spans="1:2" x14ac:dyDescent="0.25">
      <c r="A251">
        <v>248</v>
      </c>
      <c r="B251" s="10" t="str">
        <f>HYPERLINK("https://ieeg-my.sharepoint.com/:b:/g/personal/transparencia_ieeg_org_mx/Ef-7ouGRaihAs1NEY2FA8H0BduNWpTSDp882IXH2e4qs4g?e=G6LvQI")</f>
        <v>https://ieeg-my.sharepoint.com/:b:/g/personal/transparencia_ieeg_org_mx/Ef-7ouGRaihAs1NEY2FA8H0BduNWpTSDp882IXH2e4qs4g?e=G6LvQI</v>
      </c>
    </row>
    <row r="252" spans="1:2" x14ac:dyDescent="0.25">
      <c r="A252">
        <v>249</v>
      </c>
      <c r="B252" s="10" t="str">
        <f>HYPERLINK("https://ieeg-my.sharepoint.com/:b:/g/personal/transparencia_ieeg_org_mx/ESpGoIiz_zFGlQRidCPVQLYBUXpyTdEXD6kLFCPDrOtC8Q?e=FEs1Wg")</f>
        <v>https://ieeg-my.sharepoint.com/:b:/g/personal/transparencia_ieeg_org_mx/ESpGoIiz_zFGlQRidCPVQLYBUXpyTdEXD6kLFCPDrOtC8Q?e=FEs1Wg</v>
      </c>
    </row>
    <row r="253" spans="1:2" x14ac:dyDescent="0.25">
      <c r="A253">
        <v>250</v>
      </c>
      <c r="B253" s="10" t="str">
        <f>HYPERLINK("https://ieeg-my.sharepoint.com/:b:/g/personal/transparencia_ieeg_org_mx/ES8SL_qWlDRFubquuUnMEGYBDqVG3SFzDBa42R8HUBBxqw?e=ynWFcy")</f>
        <v>https://ieeg-my.sharepoint.com/:b:/g/personal/transparencia_ieeg_org_mx/ES8SL_qWlDRFubquuUnMEGYBDqVG3SFzDBa42R8HUBBxqw?e=ynWFcy</v>
      </c>
    </row>
    <row r="254" spans="1:2" x14ac:dyDescent="0.25">
      <c r="A254">
        <v>251</v>
      </c>
      <c r="B254" s="10" t="str">
        <f>HYPERLINK("https://ieeg-my.sharepoint.com/:b:/g/personal/transparencia_ieeg_org_mx/EdjQF5v-OsZJsgIHyWxVupUBC2dXvd66MV5qQATJiIXqOA?e=2nmfmI")</f>
        <v>https://ieeg-my.sharepoint.com/:b:/g/personal/transparencia_ieeg_org_mx/EdjQF5v-OsZJsgIHyWxVupUBC2dXvd66MV5qQATJiIXqOA?e=2nmfmI</v>
      </c>
    </row>
    <row r="255" spans="1:2" x14ac:dyDescent="0.25">
      <c r="A255">
        <v>252</v>
      </c>
      <c r="B255" s="10" t="str">
        <f>HYPERLINK("https://ieeg-my.sharepoint.com/:b:/g/personal/transparencia_ieeg_org_mx/EQVL5u_G-4BBhRCB1-St-ngB4MGDlG_5vI6L9Z7mu-jXgQ?e=g4KUO5")</f>
        <v>https://ieeg-my.sharepoint.com/:b:/g/personal/transparencia_ieeg_org_mx/EQVL5u_G-4BBhRCB1-St-ngB4MGDlG_5vI6L9Z7mu-jXgQ?e=g4KUO5</v>
      </c>
    </row>
    <row r="256" spans="1:2" x14ac:dyDescent="0.25">
      <c r="A256">
        <v>253</v>
      </c>
      <c r="B256" s="10" t="str">
        <f>HYPERLINK("https://ieeg-my.sharepoint.com/:b:/g/personal/transparencia_ieeg_org_mx/EWv2AUlHrAVOqaacZL9ls9sBT_yyzt3OC2usJDLgJW7FUA?e=pmx5X7")</f>
        <v>https://ieeg-my.sharepoint.com/:b:/g/personal/transparencia_ieeg_org_mx/EWv2AUlHrAVOqaacZL9ls9sBT_yyzt3OC2usJDLgJW7FUA?e=pmx5X7</v>
      </c>
    </row>
    <row r="257" spans="1:2" x14ac:dyDescent="0.25">
      <c r="A257">
        <v>254</v>
      </c>
      <c r="B257" s="10" t="str">
        <f>HYPERLINK("https://ieeg-my.sharepoint.com/:b:/g/personal/transparencia_ieeg_org_mx/ESq14LjUb5ZOktk8DIzKVd4BXaNZunRKcbtCXoCn9S9Lew?e=NoGnBk")</f>
        <v>https://ieeg-my.sharepoint.com/:b:/g/personal/transparencia_ieeg_org_mx/ESq14LjUb5ZOktk8DIzKVd4BXaNZunRKcbtCXoCn9S9Lew?e=NoGnBk</v>
      </c>
    </row>
    <row r="258" spans="1:2" x14ac:dyDescent="0.25">
      <c r="A258">
        <v>255</v>
      </c>
      <c r="B258" s="10" t="str">
        <f>HYPERLINK("https://ieeg-my.sharepoint.com/:b:/g/personal/transparencia_ieeg_org_mx/ERQK9-WRdoxLmXng0_dCgdUBhB_4YvgGQ0wxqwLuu9Cv0A?e=UfyxE9")</f>
        <v>https://ieeg-my.sharepoint.com/:b:/g/personal/transparencia_ieeg_org_mx/ERQK9-WRdoxLmXng0_dCgdUBhB_4YvgGQ0wxqwLuu9Cv0A?e=UfyxE9</v>
      </c>
    </row>
    <row r="259" spans="1:2" x14ac:dyDescent="0.25">
      <c r="A259">
        <v>256</v>
      </c>
      <c r="B259" s="10" t="str">
        <f>HYPERLINK("https://ieeg-my.sharepoint.com/:b:/g/personal/transparencia_ieeg_org_mx/EbV6qk0JXx1IkKf51R8Ok4IBZdvX9k-Bq6FDeM8KecfEdA?e=GGn8ar")</f>
        <v>https://ieeg-my.sharepoint.com/:b:/g/personal/transparencia_ieeg_org_mx/EbV6qk0JXx1IkKf51R8Ok4IBZdvX9k-Bq6FDeM8KecfEdA?e=GGn8ar</v>
      </c>
    </row>
    <row r="260" spans="1:2" x14ac:dyDescent="0.25">
      <c r="A260">
        <v>257</v>
      </c>
      <c r="B260" s="10" t="str">
        <f>HYPERLINK("https://ieeg-my.sharepoint.com/:b:/g/personal/transparencia_ieeg_org_mx/ET5_XwWmbNdHjZMMwQzpfcsBmzKRWxZZZgkG1CyEyR4fkw?e=5ixc7I")</f>
        <v>https://ieeg-my.sharepoint.com/:b:/g/personal/transparencia_ieeg_org_mx/ET5_XwWmbNdHjZMMwQzpfcsBmzKRWxZZZgkG1CyEyR4fkw?e=5ixc7I</v>
      </c>
    </row>
    <row r="261" spans="1:2" x14ac:dyDescent="0.25">
      <c r="A261">
        <v>258</v>
      </c>
      <c r="B261" s="10" t="str">
        <f>HYPERLINK("https://ieeg-my.sharepoint.com/:b:/g/personal/transparencia_ieeg_org_mx/EUaxwmAy3uJFpWbDMKqzPXwBsuvTbWJaNwpfyzdvvGTarQ?e=zBhqsd")</f>
        <v>https://ieeg-my.sharepoint.com/:b:/g/personal/transparencia_ieeg_org_mx/EUaxwmAy3uJFpWbDMKqzPXwBsuvTbWJaNwpfyzdvvGTarQ?e=zBhqsd</v>
      </c>
    </row>
    <row r="262" spans="1:2" x14ac:dyDescent="0.25">
      <c r="A262">
        <v>259</v>
      </c>
      <c r="B262" s="10" t="str">
        <f>HYPERLINK("https://ieeg-my.sharepoint.com/:b:/g/personal/transparencia_ieeg_org_mx/ERTbwa6EQ6lDvfGNdAXZfWUBuweVeUEQ9r-Se23uBpTQHA?e=HP0poN")</f>
        <v>https://ieeg-my.sharepoint.com/:b:/g/personal/transparencia_ieeg_org_mx/ERTbwa6EQ6lDvfGNdAXZfWUBuweVeUEQ9r-Se23uBpTQHA?e=HP0poN</v>
      </c>
    </row>
    <row r="263" spans="1:2" x14ac:dyDescent="0.25">
      <c r="A263">
        <v>260</v>
      </c>
      <c r="B263" s="10" t="str">
        <f>HYPERLINK("https://ieeg-my.sharepoint.com/:b:/g/personal/transparencia_ieeg_org_mx/EbBH-dB4Ob9LrAqxa9EalxkBAc9qJ4RAof7U7LAql4ZbSA?e=apPloV")</f>
        <v>https://ieeg-my.sharepoint.com/:b:/g/personal/transparencia_ieeg_org_mx/EbBH-dB4Ob9LrAqxa9EalxkBAc9qJ4RAof7U7LAql4ZbSA?e=apPloV</v>
      </c>
    </row>
    <row r="264" spans="1:2" x14ac:dyDescent="0.25">
      <c r="A264">
        <v>261</v>
      </c>
      <c r="B264" s="10" t="str">
        <f>HYPERLINK("https://ieeg-my.sharepoint.com/:b:/g/personal/transparencia_ieeg_org_mx/EYR0BOOJ9IZElg1dLdMQybgBmUtmZClNHDqxEjOoIhyHBw?e=qcVNBa")</f>
        <v>https://ieeg-my.sharepoint.com/:b:/g/personal/transparencia_ieeg_org_mx/EYR0BOOJ9IZElg1dLdMQybgBmUtmZClNHDqxEjOoIhyHBw?e=qcVNBa</v>
      </c>
    </row>
    <row r="265" spans="1:2" x14ac:dyDescent="0.25">
      <c r="A265">
        <v>262</v>
      </c>
      <c r="B265" s="10" t="str">
        <f>HYPERLINK("https://ieeg-my.sharepoint.com/:b:/g/personal/transparencia_ieeg_org_mx/EYG_MqhlMS9Htkm_N2uTy5UBcLDjeVGC5-0OPwlV7bA_Hw?e=W53oUw")</f>
        <v>https://ieeg-my.sharepoint.com/:b:/g/personal/transparencia_ieeg_org_mx/EYG_MqhlMS9Htkm_N2uTy5UBcLDjeVGC5-0OPwlV7bA_Hw?e=W53oUw</v>
      </c>
    </row>
    <row r="266" spans="1:2" x14ac:dyDescent="0.25">
      <c r="A266">
        <v>263</v>
      </c>
      <c r="B266" s="10" t="str">
        <f>HYPERLINK("https://ieeg-my.sharepoint.com/:b:/g/personal/transparencia_ieeg_org_mx/EewX8kFwW6JBsFdZQJJMPhgBDO4Bx_qfOyx719jvBZVB_g?e=DZzxiQ")</f>
        <v>https://ieeg-my.sharepoint.com/:b:/g/personal/transparencia_ieeg_org_mx/EewX8kFwW6JBsFdZQJJMPhgBDO4Bx_qfOyx719jvBZVB_g?e=DZzxiQ</v>
      </c>
    </row>
    <row r="267" spans="1:2" x14ac:dyDescent="0.25">
      <c r="A267">
        <v>264</v>
      </c>
      <c r="B267" s="10" t="str">
        <f>HYPERLINK("https://ieeg-my.sharepoint.com/:b:/g/personal/transparencia_ieeg_org_mx/EcYd7_8PIzRNi29IuoMkRxABU9R1Yy8iWWXY3jJptMFfHg?e=yWbJ9a")</f>
        <v>https://ieeg-my.sharepoint.com/:b:/g/personal/transparencia_ieeg_org_mx/EcYd7_8PIzRNi29IuoMkRxABU9R1Yy8iWWXY3jJptMFfHg?e=yWbJ9a</v>
      </c>
    </row>
    <row r="268" spans="1:2" x14ac:dyDescent="0.25">
      <c r="A268">
        <v>265</v>
      </c>
      <c r="B268" s="10" t="str">
        <f>HYPERLINK("https://ieeg-my.sharepoint.com/:b:/g/personal/transparencia_ieeg_org_mx/EQGNhhLoNdhFiLycprj3iB4BiAFHZzPVaWiceb78CmDP6w?e=QaaGqL")</f>
        <v>https://ieeg-my.sharepoint.com/:b:/g/personal/transparencia_ieeg_org_mx/EQGNhhLoNdhFiLycprj3iB4BiAFHZzPVaWiceb78CmDP6w?e=QaaGqL</v>
      </c>
    </row>
    <row r="269" spans="1:2" x14ac:dyDescent="0.25">
      <c r="A269">
        <v>266</v>
      </c>
      <c r="B269" s="10" t="str">
        <f>HYPERLINK("https://ieeg-my.sharepoint.com/:b:/g/personal/transparencia_ieeg_org_mx/EeU42--u_sJOtSY-DMvvgVkBT74qzqiwT1n3unmCkHSD1w?e=P8uc19")</f>
        <v>https://ieeg-my.sharepoint.com/:b:/g/personal/transparencia_ieeg_org_mx/EeU42--u_sJOtSY-DMvvgVkBT74qzqiwT1n3unmCkHSD1w?e=P8uc19</v>
      </c>
    </row>
    <row r="270" spans="1:2" x14ac:dyDescent="0.25">
      <c r="A270">
        <v>267</v>
      </c>
      <c r="B270" s="10" t="str">
        <f>HYPERLINK("https://ieeg-my.sharepoint.com/:b:/g/personal/transparencia_ieeg_org_mx/EZKdJoH-zANMjmyrUOGqc7EBqPRy_2D6Lya6QKdkqjiNaA?e=Y18Q7f")</f>
        <v>https://ieeg-my.sharepoint.com/:b:/g/personal/transparencia_ieeg_org_mx/EZKdJoH-zANMjmyrUOGqc7EBqPRy_2D6Lya6QKdkqjiNaA?e=Y18Q7f</v>
      </c>
    </row>
    <row r="271" spans="1:2" x14ac:dyDescent="0.25">
      <c r="A271">
        <v>268</v>
      </c>
      <c r="B271" s="10" t="str">
        <f>HYPERLINK("https://ieeg-my.sharepoint.com/:b:/g/personal/transparencia_ieeg_org_mx/EaevSg9YAR9GiHyBgYksQ1kBVnDuR6_pZ3RTQdkbe2NTmw?e=312xy1")</f>
        <v>https://ieeg-my.sharepoint.com/:b:/g/personal/transparencia_ieeg_org_mx/EaevSg9YAR9GiHyBgYksQ1kBVnDuR6_pZ3RTQdkbe2NTmw?e=312xy1</v>
      </c>
    </row>
    <row r="272" spans="1:2" x14ac:dyDescent="0.25">
      <c r="A272">
        <v>269</v>
      </c>
      <c r="B272" s="10" t="str">
        <f>HYPERLINK("https://ieeg-my.sharepoint.com/:b:/g/personal/transparencia_ieeg_org_mx/EXFvpCBNj79FiZHRszgMFnkBUXvVMD7a59hHwceQ3gM2Ww?e=wYW9wy")</f>
        <v>https://ieeg-my.sharepoint.com/:b:/g/personal/transparencia_ieeg_org_mx/EXFvpCBNj79FiZHRszgMFnkBUXvVMD7a59hHwceQ3gM2Ww?e=wYW9wy</v>
      </c>
    </row>
    <row r="273" spans="1:2" x14ac:dyDescent="0.25">
      <c r="A273">
        <v>270</v>
      </c>
      <c r="B273" s="10" t="str">
        <f>HYPERLINK("https://ieeg-my.sharepoint.com/:b:/g/personal/transparencia_ieeg_org_mx/EfCrrEwoOCJIpfO2kV9aod4B3UjoD4qU4WnHnZt4aRMdWA?e=iGWrTi")</f>
        <v>https://ieeg-my.sharepoint.com/:b:/g/personal/transparencia_ieeg_org_mx/EfCrrEwoOCJIpfO2kV9aod4B3UjoD4qU4WnHnZt4aRMdWA?e=iGWrTi</v>
      </c>
    </row>
    <row r="274" spans="1:2" x14ac:dyDescent="0.25">
      <c r="A274">
        <v>271</v>
      </c>
      <c r="B274" s="10" t="str">
        <f>HYPERLINK("https://ieeg-my.sharepoint.com/:b:/g/personal/transparencia_ieeg_org_mx/EVvD8w5WFTJKjQBMcigzrJ4BqIw7HWiP3AiaDmHaiTvrqQ?e=HyPF5J")</f>
        <v>https://ieeg-my.sharepoint.com/:b:/g/personal/transparencia_ieeg_org_mx/EVvD8w5WFTJKjQBMcigzrJ4BqIw7HWiP3AiaDmHaiTvrqQ?e=HyPF5J</v>
      </c>
    </row>
    <row r="275" spans="1:2" x14ac:dyDescent="0.25">
      <c r="A275">
        <v>272</v>
      </c>
      <c r="B275" s="10" t="str">
        <f>HYPERLINK("https://ieeg-my.sharepoint.com/:b:/g/personal/transparencia_ieeg_org_mx/EWw9pShcGyFAvPnd-bBwXzMBoyjHDSGUr1Xc7WozcZtEDQ?e=tgwAuY")</f>
        <v>https://ieeg-my.sharepoint.com/:b:/g/personal/transparencia_ieeg_org_mx/EWw9pShcGyFAvPnd-bBwXzMBoyjHDSGUr1Xc7WozcZtEDQ?e=tgwAuY</v>
      </c>
    </row>
    <row r="276" spans="1:2" x14ac:dyDescent="0.25">
      <c r="A276">
        <v>273</v>
      </c>
      <c r="B276" s="10" t="str">
        <f>HYPERLINK("https://ieeg-my.sharepoint.com/:b:/g/personal/transparencia_ieeg_org_mx/Ef8vKEn80NNFmiD4Xu4QDfwBg6mR7krx6lDOxQxdoFUrUg?e=eog6oq")</f>
        <v>https://ieeg-my.sharepoint.com/:b:/g/personal/transparencia_ieeg_org_mx/Ef8vKEn80NNFmiD4Xu4QDfwBg6mR7krx6lDOxQxdoFUrUg?e=eog6oq</v>
      </c>
    </row>
    <row r="277" spans="1:2" x14ac:dyDescent="0.25">
      <c r="A277">
        <v>274</v>
      </c>
      <c r="B277" s="10" t="str">
        <f>HYPERLINK("https://ieeg-my.sharepoint.com/:b:/g/personal/transparencia_ieeg_org_mx/EeQzNl24EtFHltgUK-fjTEsBlwsBT1U09Er-39cjRWXJeg?e=VcF8pQ")</f>
        <v>https://ieeg-my.sharepoint.com/:b:/g/personal/transparencia_ieeg_org_mx/EeQzNl24EtFHltgUK-fjTEsBlwsBT1U09Er-39cjRWXJeg?e=VcF8pQ</v>
      </c>
    </row>
    <row r="278" spans="1:2" x14ac:dyDescent="0.25">
      <c r="A278">
        <v>275</v>
      </c>
      <c r="B278" s="10" t="str">
        <f>HYPERLINK("https://ieeg-my.sharepoint.com/:b:/g/personal/transparencia_ieeg_org_mx/Ef6RXdQKX_dHtTlJpjzpXMcBj_4EjxiTKECK5VCKPhx3sA?e=Qg8r9H")</f>
        <v>https://ieeg-my.sharepoint.com/:b:/g/personal/transparencia_ieeg_org_mx/Ef6RXdQKX_dHtTlJpjzpXMcBj_4EjxiTKECK5VCKPhx3sA?e=Qg8r9H</v>
      </c>
    </row>
    <row r="279" spans="1:2" x14ac:dyDescent="0.25">
      <c r="A279">
        <v>276</v>
      </c>
      <c r="B279" s="10" t="str">
        <f>HYPERLINK("https://ieeg-my.sharepoint.com/:b:/g/personal/transparencia_ieeg_org_mx/ET9LGUAG0SJNo3ShrdrfRV0B3nCpk-Wr2vyCa-gTVqYt0g?e=5fucWd")</f>
        <v>https://ieeg-my.sharepoint.com/:b:/g/personal/transparencia_ieeg_org_mx/ET9LGUAG0SJNo3ShrdrfRV0B3nCpk-Wr2vyCa-gTVqYt0g?e=5fucWd</v>
      </c>
    </row>
    <row r="280" spans="1:2" x14ac:dyDescent="0.25">
      <c r="A280">
        <v>277</v>
      </c>
      <c r="B280" s="10" t="str">
        <f>HYPERLINK("https://ieeg-my.sharepoint.com/:b:/g/personal/transparencia_ieeg_org_mx/EVRih3SoUJJBtWRQDtSmFoUBslBXZbA91r5n0DmhRgNpLQ?e=cF5lVc")</f>
        <v>https://ieeg-my.sharepoint.com/:b:/g/personal/transparencia_ieeg_org_mx/EVRih3SoUJJBtWRQDtSmFoUBslBXZbA91r5n0DmhRgNpLQ?e=cF5lVc</v>
      </c>
    </row>
    <row r="281" spans="1:2" x14ac:dyDescent="0.25">
      <c r="A281">
        <v>278</v>
      </c>
      <c r="B281" s="10" t="str">
        <f>HYPERLINK("https://ieeg-my.sharepoint.com/:b:/g/personal/transparencia_ieeg_org_mx/EWa-d7Qly2tIsaNaed7e8aIBRAyY8jK-JzVbqyyMRPVtqg?e=HSWVUo")</f>
        <v>https://ieeg-my.sharepoint.com/:b:/g/personal/transparencia_ieeg_org_mx/EWa-d7Qly2tIsaNaed7e8aIBRAyY8jK-JzVbqyyMRPVtqg?e=HSWVUo</v>
      </c>
    </row>
    <row r="282" spans="1:2" x14ac:dyDescent="0.25">
      <c r="A282">
        <v>279</v>
      </c>
      <c r="B282" s="10" t="str">
        <f>HYPERLINK("https://ieeg-my.sharepoint.com/:b:/g/personal/transparencia_ieeg_org_mx/EcoO3Rn_6JpNvZbnkDWg9FgBVKVhfGAPY1xAPko6kXh3ig?e=df8lrU")</f>
        <v>https://ieeg-my.sharepoint.com/:b:/g/personal/transparencia_ieeg_org_mx/EcoO3Rn_6JpNvZbnkDWg9FgBVKVhfGAPY1xAPko6kXh3ig?e=df8lrU</v>
      </c>
    </row>
    <row r="283" spans="1:2" x14ac:dyDescent="0.25">
      <c r="A283">
        <v>280</v>
      </c>
      <c r="B283" s="10" t="str">
        <f>HYPERLINK("https://ieeg-my.sharepoint.com/:b:/g/personal/transparencia_ieeg_org_mx/EZFGqAf_K5lLqh_dD4epOREBoBYY2GHZOMHE93go4st45Q?e=SRCUW1")</f>
        <v>https://ieeg-my.sharepoint.com/:b:/g/personal/transparencia_ieeg_org_mx/EZFGqAf_K5lLqh_dD4epOREBoBYY2GHZOMHE93go4st45Q?e=SRCUW1</v>
      </c>
    </row>
    <row r="284" spans="1:2" x14ac:dyDescent="0.25">
      <c r="A284">
        <v>281</v>
      </c>
      <c r="B284" s="10" t="str">
        <f>HYPERLINK("https://ieeg-my.sharepoint.com/:b:/g/personal/transparencia_ieeg_org_mx/EWpUFDedwMdOoEF_1xRhayMBBDNfbvlPh4A7ytjlMVlSYQ?e=tToVQI")</f>
        <v>https://ieeg-my.sharepoint.com/:b:/g/personal/transparencia_ieeg_org_mx/EWpUFDedwMdOoEF_1xRhayMBBDNfbvlPh4A7ytjlMVlSYQ?e=tToVQI</v>
      </c>
    </row>
    <row r="285" spans="1:2" x14ac:dyDescent="0.25">
      <c r="A285">
        <v>282</v>
      </c>
      <c r="B285" s="10" t="str">
        <f>HYPERLINK("https://ieeg-my.sharepoint.com/:b:/g/personal/transparencia_ieeg_org_mx/ES2jcWdwmV1PjGL4q_o8a-kBHDx5Zf0kQGnKoVBQQx2_oA?e=JgRIAX")</f>
        <v>https://ieeg-my.sharepoint.com/:b:/g/personal/transparencia_ieeg_org_mx/ES2jcWdwmV1PjGL4q_o8a-kBHDx5Zf0kQGnKoVBQQx2_oA?e=JgRIAX</v>
      </c>
    </row>
    <row r="286" spans="1:2" x14ac:dyDescent="0.25">
      <c r="A286">
        <v>283</v>
      </c>
      <c r="B286" s="10" t="str">
        <f>HYPERLINK("https://ieeg-my.sharepoint.com/:b:/g/personal/transparencia_ieeg_org_mx/EW_veMBlmGFKjrOM_dAYrvUBdKs-eoaFXqjNCrFNxWYmfQ?e=RsQKN1")</f>
        <v>https://ieeg-my.sharepoint.com/:b:/g/personal/transparencia_ieeg_org_mx/EW_veMBlmGFKjrOM_dAYrvUBdKs-eoaFXqjNCrFNxWYmfQ?e=RsQKN1</v>
      </c>
    </row>
    <row r="287" spans="1:2" x14ac:dyDescent="0.25">
      <c r="A287">
        <v>284</v>
      </c>
      <c r="B287" s="10" t="str">
        <f>HYPERLINK("https://ieeg-my.sharepoint.com/:b:/g/personal/transparencia_ieeg_org_mx/EcSRnHVtc15EkT7u2nscDQQBtMfdTGPnUqp_6KVp1KAtsA?e=EOmx6n")</f>
        <v>https://ieeg-my.sharepoint.com/:b:/g/personal/transparencia_ieeg_org_mx/EcSRnHVtc15EkT7u2nscDQQBtMfdTGPnUqp_6KVp1KAtsA?e=EOmx6n</v>
      </c>
    </row>
    <row r="288" spans="1:2" x14ac:dyDescent="0.25">
      <c r="A288">
        <v>285</v>
      </c>
      <c r="B288" s="10" t="str">
        <f>HYPERLINK("https://ieeg-my.sharepoint.com/:b:/g/personal/transparencia_ieeg_org_mx/EVkDOHG3XPRJstFN91pPcDEBD_59kwKMJ1BVNhyPwLBI7w?e=100Tut")</f>
        <v>https://ieeg-my.sharepoint.com/:b:/g/personal/transparencia_ieeg_org_mx/EVkDOHG3XPRJstFN91pPcDEBD_59kwKMJ1BVNhyPwLBI7w?e=100Tut</v>
      </c>
    </row>
    <row r="289" spans="1:2" x14ac:dyDescent="0.25">
      <c r="A289">
        <v>286</v>
      </c>
      <c r="B289" s="10" t="str">
        <f>HYPERLINK("https://ieeg-my.sharepoint.com/:b:/g/personal/transparencia_ieeg_org_mx/EbpYRm3LhIJEveLs_kiD_T4BRAIatl1GoITUl7EtkfTLgg?e=u4Odc8")</f>
        <v>https://ieeg-my.sharepoint.com/:b:/g/personal/transparencia_ieeg_org_mx/EbpYRm3LhIJEveLs_kiD_T4BRAIatl1GoITUl7EtkfTLgg?e=u4Odc8</v>
      </c>
    </row>
    <row r="290" spans="1:2" x14ac:dyDescent="0.25">
      <c r="A290">
        <v>287</v>
      </c>
      <c r="B290" s="10" t="str">
        <f>HYPERLINK("https://ieeg-my.sharepoint.com/:b:/g/personal/transparencia_ieeg_org_mx/EUr394CW_ztImgSTx8KVH5IBVecPs7qugU0Xmmhugyc0Ag?e=NwC3rI")</f>
        <v>https://ieeg-my.sharepoint.com/:b:/g/personal/transparencia_ieeg_org_mx/EUr394CW_ztImgSTx8KVH5IBVecPs7qugU0Xmmhugyc0Ag?e=NwC3rI</v>
      </c>
    </row>
    <row r="291" spans="1:2" x14ac:dyDescent="0.25">
      <c r="A291">
        <v>288</v>
      </c>
      <c r="B291" s="10" t="str">
        <f>HYPERLINK("https://ieeg-my.sharepoint.com/:b:/g/personal/transparencia_ieeg_org_mx/EcOQwaYJt4JDsk2HyAFi_DYBb1ZHu89FLPyhC9ktfcjLpQ?e=rnuC8f")</f>
        <v>https://ieeg-my.sharepoint.com/:b:/g/personal/transparencia_ieeg_org_mx/EcOQwaYJt4JDsk2HyAFi_DYBb1ZHu89FLPyhC9ktfcjLpQ?e=rnuC8f</v>
      </c>
    </row>
    <row r="292" spans="1:2" x14ac:dyDescent="0.25">
      <c r="A292">
        <v>289</v>
      </c>
      <c r="B292" s="10" t="str">
        <f>HYPERLINK("https://ieeg-my.sharepoint.com/:b:/g/personal/transparencia_ieeg_org_mx/ERDsk66QkstChcJ1kcTOBFoB3Mt0R5wFBFRyPdkr01mvTA?e=HmeA6q")</f>
        <v>https://ieeg-my.sharepoint.com/:b:/g/personal/transparencia_ieeg_org_mx/ERDsk66QkstChcJ1kcTOBFoB3Mt0R5wFBFRyPdkr01mvTA?e=HmeA6q</v>
      </c>
    </row>
    <row r="293" spans="1:2" x14ac:dyDescent="0.25">
      <c r="A293">
        <v>290</v>
      </c>
      <c r="B293" s="10" t="str">
        <f>HYPERLINK("https://ieeg-my.sharepoint.com/:b:/g/personal/transparencia_ieeg_org_mx/Efi-8iBg29JPowEakVpYUR8Bi3pTBneweqGuLDjtXwwTgA?e=Q86cN0")</f>
        <v>https://ieeg-my.sharepoint.com/:b:/g/personal/transparencia_ieeg_org_mx/Efi-8iBg29JPowEakVpYUR8Bi3pTBneweqGuLDjtXwwTgA?e=Q86cN0</v>
      </c>
    </row>
    <row r="294" spans="1:2" x14ac:dyDescent="0.25">
      <c r="A294">
        <v>291</v>
      </c>
      <c r="B294" s="10" t="str">
        <f>HYPERLINK("https://ieeg-my.sharepoint.com/:b:/g/personal/transparencia_ieeg_org_mx/EYCUYasH-iJKsT--JG12ZXEBmWECdz0RnS7HZhpVXwgGcg?e=fCydUz")</f>
        <v>https://ieeg-my.sharepoint.com/:b:/g/personal/transparencia_ieeg_org_mx/EYCUYasH-iJKsT--JG12ZXEBmWECdz0RnS7HZhpVXwgGcg?e=fCydUz</v>
      </c>
    </row>
    <row r="295" spans="1:2" x14ac:dyDescent="0.25">
      <c r="A295">
        <v>292</v>
      </c>
      <c r="B295" s="10" t="str">
        <f>HYPERLINK("https://ieeg-my.sharepoint.com/:b:/g/personal/transparencia_ieeg_org_mx/EVK1K9Oe4WhOsOeHxY18GOIBccgFUp9aaQW7C1SMOHeP0A?e=nvYAwQ")</f>
        <v>https://ieeg-my.sharepoint.com/:b:/g/personal/transparencia_ieeg_org_mx/EVK1K9Oe4WhOsOeHxY18GOIBccgFUp9aaQW7C1SMOHeP0A?e=nvYAwQ</v>
      </c>
    </row>
    <row r="296" spans="1:2" x14ac:dyDescent="0.25">
      <c r="A296">
        <v>293</v>
      </c>
      <c r="B296" s="10" t="str">
        <f>HYPERLINK("https://ieeg-my.sharepoint.com/:b:/g/personal/transparencia_ieeg_org_mx/EYydo-exuwFGswftJVYPEVABnXZftqAJ1QOZk0zGAyai3A?e=3CmKMy")</f>
        <v>https://ieeg-my.sharepoint.com/:b:/g/personal/transparencia_ieeg_org_mx/EYydo-exuwFGswftJVYPEVABnXZftqAJ1QOZk0zGAyai3A?e=3CmKMy</v>
      </c>
    </row>
    <row r="297" spans="1:2" x14ac:dyDescent="0.25">
      <c r="A297">
        <v>294</v>
      </c>
      <c r="B297" s="10" t="str">
        <f>HYPERLINK("https://ieeg-my.sharepoint.com/:b:/g/personal/transparencia_ieeg_org_mx/EZHdz7-UZcxJlFDrSMYAymkB59O3k5GQNUGH4_XCn-ahbQ?e=16yN75")</f>
        <v>https://ieeg-my.sharepoint.com/:b:/g/personal/transparencia_ieeg_org_mx/EZHdz7-UZcxJlFDrSMYAymkB59O3k5GQNUGH4_XCn-ahbQ?e=16yN75</v>
      </c>
    </row>
    <row r="298" spans="1:2" x14ac:dyDescent="0.25">
      <c r="A298">
        <v>295</v>
      </c>
      <c r="B298" s="10" t="str">
        <f>HYPERLINK("https://ieeg-my.sharepoint.com/:b:/g/personal/transparencia_ieeg_org_mx/EWQ4ET_WP-lEufEtbwadFi8B_Q4Nt7or6QtEWoKKIPNJXw?e=k7klNN")</f>
        <v>https://ieeg-my.sharepoint.com/:b:/g/personal/transparencia_ieeg_org_mx/EWQ4ET_WP-lEufEtbwadFi8B_Q4Nt7or6QtEWoKKIPNJXw?e=k7klNN</v>
      </c>
    </row>
    <row r="299" spans="1:2" x14ac:dyDescent="0.25">
      <c r="A299">
        <v>296</v>
      </c>
      <c r="B299" s="10" t="str">
        <f>HYPERLINK("https://ieeg-my.sharepoint.com/:b:/g/personal/transparencia_ieeg_org_mx/ER7L38bDxitFpE1cvpwQDPUBXGVmep2ngnXyqPP_ce60Xg?e=f0HU5m")</f>
        <v>https://ieeg-my.sharepoint.com/:b:/g/personal/transparencia_ieeg_org_mx/ER7L38bDxitFpE1cvpwQDPUBXGVmep2ngnXyqPP_ce60Xg?e=f0HU5m</v>
      </c>
    </row>
    <row r="300" spans="1:2" x14ac:dyDescent="0.25">
      <c r="A300">
        <v>297</v>
      </c>
      <c r="B300" s="10" t="str">
        <f>HYPERLINK("https://ieeg-my.sharepoint.com/:b:/g/personal/transparencia_ieeg_org_mx/EbZIsMSndCpBoXCiScKk9fEBifbm88sCZPSXtUZZ5wcm9g?e=cW7jNU")</f>
        <v>https://ieeg-my.sharepoint.com/:b:/g/personal/transparencia_ieeg_org_mx/EbZIsMSndCpBoXCiScKk9fEBifbm88sCZPSXtUZZ5wcm9g?e=cW7jNU</v>
      </c>
    </row>
    <row r="301" spans="1:2" x14ac:dyDescent="0.25">
      <c r="A301">
        <v>298</v>
      </c>
      <c r="B301" s="10" t="str">
        <f>HYPERLINK("https://ieeg-my.sharepoint.com/:b:/g/personal/transparencia_ieeg_org_mx/EQQKYcuixf9BufCOgapsOhcB06gBft6Tdn2iRyjiihdvbg?e=IRHbXh")</f>
        <v>https://ieeg-my.sharepoint.com/:b:/g/personal/transparencia_ieeg_org_mx/EQQKYcuixf9BufCOgapsOhcB06gBft6Tdn2iRyjiihdvbg?e=IRHbXh</v>
      </c>
    </row>
    <row r="302" spans="1:2" x14ac:dyDescent="0.25">
      <c r="A302">
        <v>299</v>
      </c>
      <c r="B302" s="10" t="str">
        <f>HYPERLINK("https://ieeg-my.sharepoint.com/:b:/g/personal/transparencia_ieeg_org_mx/Eb6TeFgIcOVLl-rZYpjrrPsBWeSxmNEWopLtpR4Q0dHq7A?e=JeqBzR")</f>
        <v>https://ieeg-my.sharepoint.com/:b:/g/personal/transparencia_ieeg_org_mx/Eb6TeFgIcOVLl-rZYpjrrPsBWeSxmNEWopLtpR4Q0dHq7A?e=JeqBzR</v>
      </c>
    </row>
    <row r="303" spans="1:2" x14ac:dyDescent="0.25">
      <c r="A303">
        <v>300</v>
      </c>
      <c r="B303" s="10" t="str">
        <f>HYPERLINK("https://ieeg-my.sharepoint.com/:b:/g/personal/transparencia_ieeg_org_mx/EV1EsTO9wG9Ar8w36A7FKZkB-sUMzeYJuY7_4PPxUY_RBQ?e=adKE1p")</f>
        <v>https://ieeg-my.sharepoint.com/:b:/g/personal/transparencia_ieeg_org_mx/EV1EsTO9wG9Ar8w36A7FKZkB-sUMzeYJuY7_4PPxUY_RBQ?e=adKE1p</v>
      </c>
    </row>
    <row r="304" spans="1:2" x14ac:dyDescent="0.25">
      <c r="A304">
        <v>301</v>
      </c>
      <c r="B304" s="10" t="str">
        <f>HYPERLINK("https://ieeg-my.sharepoint.com/:b:/g/personal/transparencia_ieeg_org_mx/ET8N8vee5uJEjs3ezi9skNMB6nD5IkCZD80Frd5eMJHhTA?e=l5ISGF")</f>
        <v>https://ieeg-my.sharepoint.com/:b:/g/personal/transparencia_ieeg_org_mx/ET8N8vee5uJEjs3ezi9skNMB6nD5IkCZD80Frd5eMJHhTA?e=l5ISGF</v>
      </c>
    </row>
    <row r="305" spans="1:2" x14ac:dyDescent="0.25">
      <c r="A305">
        <v>302</v>
      </c>
      <c r="B305" s="10" t="str">
        <f>HYPERLINK("https://ieeg-my.sharepoint.com/:b:/g/personal/transparencia_ieeg_org_mx/EVS0DNC8O0RAq1b-ICpICioBQTkHGOKnAL_RIBUx_qLTuA?e=zQ7cAl")</f>
        <v>https://ieeg-my.sharepoint.com/:b:/g/personal/transparencia_ieeg_org_mx/EVS0DNC8O0RAq1b-ICpICioBQTkHGOKnAL_RIBUx_qLTuA?e=zQ7cAl</v>
      </c>
    </row>
    <row r="306" spans="1:2" x14ac:dyDescent="0.25">
      <c r="A306">
        <v>303</v>
      </c>
      <c r="B306" s="10" t="str">
        <f>HYPERLINK("https://ieeg-my.sharepoint.com/:b:/g/personal/transparencia_ieeg_org_mx/EUiq84p_grBBiP78KNL0VIkBIYsB5C1BUkL9Ql64fQcF8A?e=C6PSZc")</f>
        <v>https://ieeg-my.sharepoint.com/:b:/g/personal/transparencia_ieeg_org_mx/EUiq84p_grBBiP78KNL0VIkBIYsB5C1BUkL9Ql64fQcF8A?e=C6PSZc</v>
      </c>
    </row>
    <row r="307" spans="1:2" x14ac:dyDescent="0.25">
      <c r="A307">
        <v>304</v>
      </c>
      <c r="B307" s="10" t="str">
        <f>HYPERLINK("https://ieeg-my.sharepoint.com/:b:/g/personal/transparencia_ieeg_org_mx/EVOGH6EWr31JmwF126XsBYwBSXTwni_2Iqueqb8t1gbGKg?e=TVwdb9")</f>
        <v>https://ieeg-my.sharepoint.com/:b:/g/personal/transparencia_ieeg_org_mx/EVOGH6EWr31JmwF126XsBYwBSXTwni_2Iqueqb8t1gbGKg?e=TVwdb9</v>
      </c>
    </row>
    <row r="308" spans="1:2" x14ac:dyDescent="0.25">
      <c r="A308">
        <v>305</v>
      </c>
      <c r="B308" s="10" t="str">
        <f>HYPERLINK("https://ieeg-my.sharepoint.com/:b:/g/personal/transparencia_ieeg_org_mx/Ebe03BTpONJJqlOfa8Ms5E0BpM6x3Xs-dHsn1GOAvNeL1Q?e=8zHsBu")</f>
        <v>https://ieeg-my.sharepoint.com/:b:/g/personal/transparencia_ieeg_org_mx/Ebe03BTpONJJqlOfa8Ms5E0BpM6x3Xs-dHsn1GOAvNeL1Q?e=8zHsBu</v>
      </c>
    </row>
    <row r="309" spans="1:2" x14ac:dyDescent="0.25">
      <c r="A309">
        <v>306</v>
      </c>
      <c r="B309" s="10" t="str">
        <f>HYPERLINK("https://ieeg-my.sharepoint.com/:b:/g/personal/transparencia_ieeg_org_mx/EZcp7qrkEvFOhVvXDirc2OYBbD9kio_6Sx_huKheqhp_PA?e=Id9d7w")</f>
        <v>https://ieeg-my.sharepoint.com/:b:/g/personal/transparencia_ieeg_org_mx/EZcp7qrkEvFOhVvXDirc2OYBbD9kio_6Sx_huKheqhp_PA?e=Id9d7w</v>
      </c>
    </row>
    <row r="310" spans="1:2" x14ac:dyDescent="0.25">
      <c r="A310">
        <v>307</v>
      </c>
      <c r="B310" s="10" t="str">
        <f>HYPERLINK("https://ieeg-my.sharepoint.com/:b:/g/personal/transparencia_ieeg_org_mx/EaybeiNXzk9Pgyb131QGx5MBoKM8h1gpqcGyxrUgcJMTjw?e=XN9o9p")</f>
        <v>https://ieeg-my.sharepoint.com/:b:/g/personal/transparencia_ieeg_org_mx/EaybeiNXzk9Pgyb131QGx5MBoKM8h1gpqcGyxrUgcJMTjw?e=XN9o9p</v>
      </c>
    </row>
    <row r="311" spans="1:2" x14ac:dyDescent="0.25">
      <c r="A311">
        <v>308</v>
      </c>
      <c r="B311" s="10" t="str">
        <f>HYPERLINK("https://ieeg-my.sharepoint.com/:b:/g/personal/transparencia_ieeg_org_mx/EdbWcM4-ktJIuRpoDePFqLEBugu3aZcr72f2iIn13SXoTA?e=ebYVgQ")</f>
        <v>https://ieeg-my.sharepoint.com/:b:/g/personal/transparencia_ieeg_org_mx/EdbWcM4-ktJIuRpoDePFqLEBugu3aZcr72f2iIn13SXoTA?e=ebYVgQ</v>
      </c>
    </row>
    <row r="312" spans="1:2" x14ac:dyDescent="0.25">
      <c r="A312">
        <v>309</v>
      </c>
      <c r="B312" s="10" t="str">
        <f>HYPERLINK("https://ieeg-my.sharepoint.com/:b:/g/personal/transparencia_ieeg_org_mx/ETatx-QpUWlPmUSQbO-4EbgBkvDGd3LhoLGUVE01ARrYBw?e=APuZBa")</f>
        <v>https://ieeg-my.sharepoint.com/:b:/g/personal/transparencia_ieeg_org_mx/ETatx-QpUWlPmUSQbO-4EbgBkvDGd3LhoLGUVE01ARrYBw?e=APuZBa</v>
      </c>
    </row>
    <row r="313" spans="1:2" x14ac:dyDescent="0.25">
      <c r="A313">
        <v>310</v>
      </c>
      <c r="B313" s="10" t="str">
        <f>HYPERLINK("https://ieeg-my.sharepoint.com/:b:/g/personal/transparencia_ieeg_org_mx/Ee6wdw7aBppMrb2fed2TYDUBCc1P0AF8RDSRNDE_-B8Lnw?e=rRVF96")</f>
        <v>https://ieeg-my.sharepoint.com/:b:/g/personal/transparencia_ieeg_org_mx/Ee6wdw7aBppMrb2fed2TYDUBCc1P0AF8RDSRNDE_-B8Lnw?e=rRVF96</v>
      </c>
    </row>
    <row r="314" spans="1:2" x14ac:dyDescent="0.25">
      <c r="A314">
        <v>311</v>
      </c>
      <c r="B314" s="10" t="str">
        <f>HYPERLINK("https://ieeg-my.sharepoint.com/:b:/g/personal/transparencia_ieeg_org_mx/Eb5vwnuoho5JtITcvZ4kE7MB7X6olS84H_Mhp6DKb9LrnQ?e=AlRNQe")</f>
        <v>https://ieeg-my.sharepoint.com/:b:/g/personal/transparencia_ieeg_org_mx/Eb5vwnuoho5JtITcvZ4kE7MB7X6olS84H_Mhp6DKb9LrnQ?e=AlRNQe</v>
      </c>
    </row>
    <row r="315" spans="1:2" x14ac:dyDescent="0.25">
      <c r="A315">
        <v>312</v>
      </c>
      <c r="B315" s="10" t="str">
        <f>HYPERLINK("https://ieeg-my.sharepoint.com/:b:/g/personal/transparencia_ieeg_org_mx/EXfWUqEDQdtIl3dhJv1ic4YBaId8DwYIWi2qrAbRPyLefw?e=v2kdzS")</f>
        <v>https://ieeg-my.sharepoint.com/:b:/g/personal/transparencia_ieeg_org_mx/EXfWUqEDQdtIl3dhJv1ic4YBaId8DwYIWi2qrAbRPyLefw?e=v2kdzS</v>
      </c>
    </row>
    <row r="316" spans="1:2" x14ac:dyDescent="0.25">
      <c r="A316">
        <v>313</v>
      </c>
      <c r="B316" s="10" t="str">
        <f>HYPERLINK("https://ieeg-my.sharepoint.com/:b:/g/personal/transparencia_ieeg_org_mx/EboghZ5wfjJPmo45W4Oy5EUBFeil70l2pOAXB3HV5CiOeA?e=ven1uH")</f>
        <v>https://ieeg-my.sharepoint.com/:b:/g/personal/transparencia_ieeg_org_mx/EboghZ5wfjJPmo45W4Oy5EUBFeil70l2pOAXB3HV5CiOeA?e=ven1uH</v>
      </c>
    </row>
    <row r="317" spans="1:2" x14ac:dyDescent="0.25">
      <c r="A317">
        <v>314</v>
      </c>
      <c r="B317" s="10" t="str">
        <f>HYPERLINK("https://ieeg-my.sharepoint.com/:b:/g/personal/transparencia_ieeg_org_mx/EQHxYpYuXzdAgWJFHiZIKmoBMJt3KMILK0_-RwqMnpTMCQ?e=AhNeot")</f>
        <v>https://ieeg-my.sharepoint.com/:b:/g/personal/transparencia_ieeg_org_mx/EQHxYpYuXzdAgWJFHiZIKmoBMJt3KMILK0_-RwqMnpTMCQ?e=AhNeot</v>
      </c>
    </row>
    <row r="318" spans="1:2" x14ac:dyDescent="0.25">
      <c r="A318">
        <v>315</v>
      </c>
      <c r="B318" s="10" t="str">
        <f>HYPERLINK("https://ieeg-my.sharepoint.com/:b:/g/personal/transparencia_ieeg_org_mx/EcaAgfxhJNFFuLxFiJragNMBCOEr75NBC4_F1gXIm8BiBA?e=N4XBaT")</f>
        <v>https://ieeg-my.sharepoint.com/:b:/g/personal/transparencia_ieeg_org_mx/EcaAgfxhJNFFuLxFiJragNMBCOEr75NBC4_F1gXIm8BiBA?e=N4XBaT</v>
      </c>
    </row>
    <row r="319" spans="1:2" x14ac:dyDescent="0.25">
      <c r="A319">
        <v>316</v>
      </c>
      <c r="B319" s="10" t="str">
        <f>HYPERLINK("https://ieeg-my.sharepoint.com/:b:/g/personal/transparencia_ieeg_org_mx/Efv9isAbFgpMocLYNVaQQyYBzWNBUBo7LMuZdRtn34vZFg?e=A6BElK")</f>
        <v>https://ieeg-my.sharepoint.com/:b:/g/personal/transparencia_ieeg_org_mx/Efv9isAbFgpMocLYNVaQQyYBzWNBUBo7LMuZdRtn34vZFg?e=A6BElK</v>
      </c>
    </row>
    <row r="320" spans="1:2" x14ac:dyDescent="0.25">
      <c r="A320">
        <v>317</v>
      </c>
      <c r="B320" s="10" t="str">
        <f>HYPERLINK("https://ieeg-my.sharepoint.com/:b:/g/personal/transparencia_ieeg_org_mx/EaEnZPjS_bZPjZsbL7jRk50BBtPHOIjNwnwdRtaaUZVZWQ?e=fvQbxD")</f>
        <v>https://ieeg-my.sharepoint.com/:b:/g/personal/transparencia_ieeg_org_mx/EaEnZPjS_bZPjZsbL7jRk50BBtPHOIjNwnwdRtaaUZVZWQ?e=fvQbxD</v>
      </c>
    </row>
  </sheetData>
  <hyperlinks>
    <hyperlink ref="B68" r:id="rId1" display="https://ieeg-my.sharepoint.com/:b:/g/personal/transparencia_ieeg_org_mx/EZleqsRHJQtNm6_e0yU8fY4BbwjUWfM-wAa-GkeW_4M1oQ?e=HUpp9S" xr:uid="{4B8B4F6B-1924-459A-BC37-AA672873C277}"/>
    <hyperlink ref="B72" r:id="rId2" display="https://ieeg-my.sharepoint.com/:b:/g/personal/transparencia_ieeg_org_mx/EX67tNng12ZLlAVznEQJEGwBQHCBBGSzF74fnFay5D5KmA?e=JGzPct" xr:uid="{36990957-CD10-42E2-B696-DB6E88A001EF}"/>
    <hyperlink ref="B4" r:id="rId3" display="https://ieeg-my.sharepoint.com/:b:/g/personal/transparencia_ieeg_org_mx/Ecd4rSPPXs5PnMOwMQx2T0oBJ3cXMm_jkn-NMzbiS1fn-w?e=WUQCps" xr:uid="{E7274735-64B6-4D86-961A-C7981F5BBDD8}"/>
    <hyperlink ref="B5" r:id="rId4" display="https://ieeg-my.sharepoint.com/:b:/g/personal/transparencia_ieeg_org_mx/EWEiUdE_tnFAjrCwGZ0bKjgB0jPpltDCtNgari-RJA8AlQ?e=5Xuiob" xr:uid="{561976FC-7BA2-4946-B41C-303860C7C33D}"/>
    <hyperlink ref="B6" r:id="rId5" display="https://ieeg-my.sharepoint.com/:b:/g/personal/transparencia_ieeg_org_mx/EYTRqLclW7FCufIfxUVsfCMBZOiRoetcw9jbTn-cZRQzCw?e=BInjvA" xr:uid="{1E4FB897-365D-41B8-811E-6C8B3B201439}"/>
    <hyperlink ref="B7" r:id="rId6" display="https://ieeg-my.sharepoint.com/:b:/g/personal/transparencia_ieeg_org_mx/EZRv6fZv8QdOnnTl7Ti_eDEByF0Pee4xcbya05ECdhcH3g?e=Fg06n6" xr:uid="{F920BC3E-5AAC-4BE7-AC57-C652DCFD4BDB}"/>
    <hyperlink ref="B8" r:id="rId7" display="https://ieeg-my.sharepoint.com/:b:/g/personal/transparencia_ieeg_org_mx/Ee8NKW34Z0tApznYfFxunrMBtuLyYvdnZxpNhZGC0lEMwg?e=To7Bqg" xr:uid="{453720A8-F553-4A8A-B60C-D701D8139FD7}"/>
    <hyperlink ref="B9" r:id="rId8" display="https://ieeg-my.sharepoint.com/:b:/g/personal/transparencia_ieeg_org_mx/EQr77L_HBQVKg50l2LOcf-wB-26ipt3zvHOVo_Zh71p27Q?e=IOYO5Y" xr:uid="{FEF8BDA0-94CA-45AC-BAA4-A8A1881C415E}"/>
    <hyperlink ref="B10" r:id="rId9" display="https://ieeg-my.sharepoint.com/:b:/g/personal/transparencia_ieeg_org_mx/EYydyd8b0zlJmF85_lQuNiwBx8IEypjttF7kAam_oIMxgg?e=notEt4" xr:uid="{DE9DEEB5-62A1-4CF5-8B6F-0ACE49DE67C2}"/>
    <hyperlink ref="B11" r:id="rId10" display="https://ieeg-my.sharepoint.com/:b:/g/personal/transparencia_ieeg_org_mx/EX8IsQ1WUqNJraAGKVY8x48BL9BgObF_Qhh1-hCDDrT2ZA?e=rBPDww" xr:uid="{F18CA9C5-7579-4B27-B3DC-DE2045A60688}"/>
    <hyperlink ref="B12" r:id="rId11" display="https://ieeg-my.sharepoint.com/:b:/g/personal/transparencia_ieeg_org_mx/EbtnsZOSJP1NhXXn6RRs0YkBT-uNA5F-SGliKiOA6BqWng?e=4zV9U5" xr:uid="{22243DBF-42EB-49BC-B31C-25A3E3476CB8}"/>
    <hyperlink ref="B13" r:id="rId12" display="https://ieeg-my.sharepoint.com/:b:/g/personal/transparencia_ieeg_org_mx/EZTZxrVdYVNIn2iowcb6HYcBLdVpY5SBZRYqf1so15O6SQ?e=mxQHK4" xr:uid="{C5F4B88A-93F1-4DB5-A2EE-BBEA3A423AAC}"/>
    <hyperlink ref="B14" r:id="rId13" display="https://ieeg-my.sharepoint.com/:b:/g/personal/transparencia_ieeg_org_mx/EYXu5kQRIApOu4jLYfL3IhABAcE7ctUChw6IAJnqjhaPXg?e=NGPI9R" xr:uid="{B4C56EE8-2FE0-4553-8BC4-4D9CCC7CE06C}"/>
    <hyperlink ref="B15" r:id="rId14" display="https://ieeg-my.sharepoint.com/:b:/g/personal/transparencia_ieeg_org_mx/EaNvETw9C6hKm0XMmGOwgcIBw86Er2f12Zyk2nj2h7GHow?e=wvxIkv" xr:uid="{F99084BA-AAB3-4EB1-9EB9-1CEC5B85CB19}"/>
    <hyperlink ref="B16" r:id="rId15" display="https://ieeg-my.sharepoint.com/:b:/g/personal/transparencia_ieeg_org_mx/Ef9IyfOdNTJEoNRMV8AYcYEBUt0kb_is4bjC-hkZDcJh8w?e=56ftuu" xr:uid="{E4D1DD3D-B283-428F-92B7-4F861B32C33B}"/>
    <hyperlink ref="B17" r:id="rId16" display="https://ieeg-my.sharepoint.com/:b:/g/personal/transparencia_ieeg_org_mx/Efd0_6enea5Bi6iHkJq63cQBD5Wx1erFGu1rkooWbUWX1Q?e=iQrw62" xr:uid="{B5F3F1C9-E1B8-4279-B8F7-4B1A0739757E}"/>
    <hyperlink ref="B18" r:id="rId17" display="https://ieeg-my.sharepoint.com/:b:/g/personal/transparencia_ieeg_org_mx/EeXGgLOcfzBDgN08O6_wuswBhAvjNLOh7Vy91OahY-fJnQ?e=TkMv9b" xr:uid="{25A0BE33-8966-4D30-A786-5CF81779700B}"/>
    <hyperlink ref="B19" r:id="rId18" display="https://ieeg-my.sharepoint.com/:b:/g/personal/transparencia_ieeg_org_mx/EfIjrcyfzdRIlehsV1h6d1cBTsYWdqJoju-cV45tLbXblQ?e=o1n6Yd" xr:uid="{93FEA7D6-60EC-4E52-A7BD-3A6AA1924250}"/>
    <hyperlink ref="B20" r:id="rId19" display="https://ieeg-my.sharepoint.com/:b:/g/personal/transparencia_ieeg_org_mx/ESG105s-AKFDkmD1qkg_IEMB2bF_K8JXusKVcVGvXmSu_g?e=kUHFbE" xr:uid="{E1F75CDA-26BD-4E8A-B5BC-9A06319E0DA1}"/>
    <hyperlink ref="B21" r:id="rId20" display="https://ieeg-my.sharepoint.com/:b:/g/personal/transparencia_ieeg_org_mx/EacRIZyxpRJFslsduHAh_nsBklQAPJozMXAFrpdT25sVAw?e=qZWcw2" xr:uid="{BF13180A-46E1-4F57-AA05-E2DC650DA137}"/>
    <hyperlink ref="B22" r:id="rId21" display="https://ieeg-my.sharepoint.com/:b:/g/personal/transparencia_ieeg_org_mx/EU96FnKD89BDlGCKvl9LbfEB1AFQyfdV9kqQ9aRdm7_6cg?e=Fh7rTO" xr:uid="{8668C0BD-9385-4DB4-ADE8-60A88953AECD}"/>
    <hyperlink ref="B23" r:id="rId22" display="https://ieeg-my.sharepoint.com/:b:/g/personal/transparencia_ieeg_org_mx/EWx1tHit4KFHo5iEn0rcpBwBpJFQhe34YFWhDBp4aRsHvg?e=ExJ4wp" xr:uid="{391D56A2-B8E9-44DB-837E-B868AF439C6F}"/>
    <hyperlink ref="B24" r:id="rId23" display="https://ieeg-my.sharepoint.com/:b:/g/personal/transparencia_ieeg_org_mx/EYYGsZAHGE9JsBY_LklihygBZIzC6t7WITFFKsTzJlRXPw?e=DW4LqL" xr:uid="{7303A175-98A5-471E-9F9A-F7B852042AC1}"/>
    <hyperlink ref="B25" r:id="rId24" display="https://ieeg-my.sharepoint.com/:b:/g/personal/transparencia_ieeg_org_mx/ERVxqRDyRmBJlTN7vp0vS5ABn3mvtI3G0yPhrp2x1dTR9A?e=qahX8s" xr:uid="{CCD18403-1B03-4D0B-89E0-13719FF44AD0}"/>
    <hyperlink ref="B26" r:id="rId25" display="https://ieeg-my.sharepoint.com/:b:/g/personal/transparencia_ieeg_org_mx/EZr0ztRbPllEkwFu3IKEHjYBzUr1aAOYC-XwMZUPYAqR1w?e=QpvnOL" xr:uid="{A652635A-D39F-4D72-AE20-2FCFFA54BF90}"/>
    <hyperlink ref="B27" r:id="rId26" display="https://ieeg-my.sharepoint.com/:b:/g/personal/transparencia_ieeg_org_mx/EYjL3jM3CbdNh-1KJaPMVfABsZZ_cjsKuvfu_t10AFSXWg?e=X3nhDf" xr:uid="{0AF4CCD9-6E3E-41EA-8C97-F3A76B20549A}"/>
    <hyperlink ref="B28" r:id="rId27" display="https://ieeg-my.sharepoint.com/:b:/g/personal/transparencia_ieeg_org_mx/EUKi7aS_HYZBmHCetVCr3lMB_aO4SXTys-bnEbkDOSpw-A?e=pRGBTj" xr:uid="{529B362A-A9A8-4FEF-864E-53F6CF716E56}"/>
    <hyperlink ref="B29" r:id="rId28" display="https://ieeg-my.sharepoint.com/:b:/g/personal/transparencia_ieeg_org_mx/EVzXW6zJW-xFuzfIkMWpnK0BNFt5smPuOvQJbwf2GWqu-A?e=8098Pg" xr:uid="{EF178493-76C1-4DE5-989E-D8C33ABD8DA7}"/>
    <hyperlink ref="B30" r:id="rId29" display="https://ieeg-my.sharepoint.com/:b:/g/personal/transparencia_ieeg_org_mx/EVKcqNCrQhNFlySwbvWIhI0B2w63x5qrCyE2kbYFSAK_MQ?e=19xaD7" xr:uid="{6A72974E-A9CA-4C0D-B3FD-C16F83FCAA5A}"/>
    <hyperlink ref="B31" r:id="rId30" display="https://ieeg-my.sharepoint.com/:b:/g/personal/transparencia_ieeg_org_mx/EWB29d4C3lVDsJKNG58ZTbAB5OnIZ55Jd7voXLiGVCXCgA?e=BiTudZ" xr:uid="{95F02E81-CA6F-42F0-A282-DA0F6CD113F1}"/>
    <hyperlink ref="B32" r:id="rId31" display="https://ieeg-my.sharepoint.com/:b:/g/personal/transparencia_ieeg_org_mx/ESncJZbLw6lOtSp7KLqL5-EBK7XMluKFCK0nAodTa5Ifaw?e=BXMOKb" xr:uid="{0986ED7D-E992-41E3-B48D-B95033F3DE68}"/>
    <hyperlink ref="B33" r:id="rId32" display="https://ieeg-my.sharepoint.com/:b:/g/personal/transparencia_ieeg_org_mx/EdNFex5CBVpKjZX3clals2gBg0ZuUEQkCO8QVY8P-3kbxA?e=Z5sRyH" xr:uid="{33721FA9-F992-4811-93E2-D1F7181E55B5}"/>
    <hyperlink ref="B34" r:id="rId33" display="https://ieeg-my.sharepoint.com/:b:/g/personal/transparencia_ieeg_org_mx/EYx-IFVJt59Mgwek_MSujs4BfhqQtC4so1iqOGnnQDlnuA?e=ZMaWi0" xr:uid="{0027D825-5EC3-4541-981D-29FA7719C8B5}"/>
    <hyperlink ref="B35" r:id="rId34" display="https://ieeg-my.sharepoint.com/:b:/g/personal/transparencia_ieeg_org_mx/EQSSvnn9pOVAqUzkLqOJ6DIBmDf2uAFanGzZit48CBQgWA?e=ddBgOZ" xr:uid="{ECB5DFBD-D238-424A-B402-BA1EBC269A00}"/>
    <hyperlink ref="B36" r:id="rId35" display="https://ieeg-my.sharepoint.com/:b:/g/personal/transparencia_ieeg_org_mx/EXtxm-v6iuZKqVPCNmerjHIBaNIJWvRfosWcDbdIhkfirA?e=kQWpd7" xr:uid="{340D8062-A939-4224-8B49-89979D0FAB4C}"/>
    <hyperlink ref="B37" r:id="rId36" display="https://ieeg-my.sharepoint.com/:b:/g/personal/transparencia_ieeg_org_mx/EZn-2dBVgTpMl1swfcNXtKoBZn9LNJZOGAom0JHmkE-YUg?e=b8aJBU" xr:uid="{99841996-CB1E-4618-9A25-8160C39A163D}"/>
    <hyperlink ref="B38" r:id="rId37" display="https://ieeg-my.sharepoint.com/:b:/g/personal/transparencia_ieeg_org_mx/ERp2ghw0Wt9LhEgp_smoxoUB9N0mePf0pTQYxHTEBIx9_w?e=e5iIec" xr:uid="{A1E487BF-FC6F-4A64-A9C6-DCEA07475F3D}"/>
    <hyperlink ref="B39" r:id="rId38" display="https://ieeg-my.sharepoint.com/:b:/g/personal/transparencia_ieeg_org_mx/Ef_Iku8B_XdFmKXSSabLsCIBlKIlUtS1l-PawP3ETHblkw?e=MqzV0Z" xr:uid="{5DC7CAB0-D9E8-44D5-BD60-2C65777E98BE}"/>
    <hyperlink ref="B40" r:id="rId39" display="https://ieeg-my.sharepoint.com/:b:/g/personal/transparencia_ieeg_org_mx/EXyfwnZAFQhNpQ7GBc8mMkkBW3CFeBFr09_MmvzGmI5mGg?e=fm2A28" xr:uid="{C222C742-A05F-4E1C-93BF-EC9C11A268C4}"/>
    <hyperlink ref="B41" r:id="rId40" display="https://ieeg-my.sharepoint.com/:b:/g/personal/transparencia_ieeg_org_mx/Ea83i2lpXQJJhD4tUecSwSYBXnjfScNHxFVEOPUyOPlX6g?e=T5fMxU" xr:uid="{EA8DD02C-BAC9-4344-9841-9C429DB80173}"/>
    <hyperlink ref="B42" r:id="rId41" display="https://ieeg-my.sharepoint.com/:b:/g/personal/transparencia_ieeg_org_mx/EXd_1YLBYpxJjZRnzLA0C6sBUXV4gMttjctlt5s2yo24gQ?e=AihmTK" xr:uid="{5BAF8726-9AF5-479A-8B80-0721CC1D9FE6}"/>
    <hyperlink ref="B43" r:id="rId42" display="https://ieeg-my.sharepoint.com/:b:/g/personal/transparencia_ieeg_org_mx/EdPoKd9HQ3ZIiSa2vAYDfoMBskP7b0YiJfwqXGCfaj39AQ?e=M0ZbFE" xr:uid="{78DB34AE-8F9B-400C-8D95-CF59B3FA86D6}"/>
    <hyperlink ref="B44" r:id="rId43" display="https://ieeg-my.sharepoint.com/:b:/g/personal/transparencia_ieeg_org_mx/ERM2mQPJqi9OnEM0v9LxphgB9x-MFEKYlyKJWA82g3gnIg?e=KFN1fS" xr:uid="{4A2BDDF7-E3DF-4C3F-BB6D-5E32A610AE17}"/>
    <hyperlink ref="B45" r:id="rId44" display="https://ieeg-my.sharepoint.com/:b:/g/personal/transparencia_ieeg_org_mx/EZOSHYQ-lBVHrTtEUXtJd40BWn-EFlldYVm2JNuMpj2SSQ?e=mnntij" xr:uid="{8A644D16-6935-4852-82B6-8DFBC5C98211}"/>
    <hyperlink ref="B47" r:id="rId45" display="https://ieeg-my.sharepoint.com/:b:/g/personal/transparencia_ieeg_org_mx/ES5IJTT_W8FHtFJrC4ImS0oBGIUrSKEXxm-8N7-NP7WqEg?e=aD5HNy" xr:uid="{A3055A43-18D7-4BDE-BECD-CECEE51CA516}"/>
    <hyperlink ref="B46" r:id="rId46" display="https://ieeg-my.sharepoint.com/:b:/g/personal/transparencia_ieeg_org_mx/ERRIT0vAA9xFtQvB-8g8miUBmCe8_DJkbTYkyUy-VyuwbQ?e=goUV0X" xr:uid="{B6637450-E1F9-435E-A934-6F52B5811742}"/>
    <hyperlink ref="B48" r:id="rId47" display="https://ieeg-my.sharepoint.com/:b:/g/personal/transparencia_ieeg_org_mx/EQAEqhw7nWRNtYY34UFGo_kBXhRbnZTqN3ugKEguvFKCfA?e=ARGxsW" xr:uid="{11DEA926-4DAA-4A70-BF32-FA5A77B560B8}"/>
    <hyperlink ref="B49" r:id="rId48" display="https://ieeg-my.sharepoint.com/:b:/g/personal/transparencia_ieeg_org_mx/EcwPHC7njCFNuNv2b_lktk8B-I1Gkd_sh11PtAYDWiZGNw?e=LhIvFm" xr:uid="{3D5B4C81-CD0A-4B86-BB71-A69B426E3E76}"/>
    <hyperlink ref="B50" r:id="rId49" display="https://ieeg-my.sharepoint.com/:b:/g/personal/transparencia_ieeg_org_mx/EVozB6xJNP5NhvY723-ixkcBm44bQvb_aahx_zhiNUgrdw?e=SGKk2s" xr:uid="{A50DA40B-D724-4B0F-B2EE-1062BE12CDC6}"/>
    <hyperlink ref="B51" r:id="rId50" display="https://ieeg-my.sharepoint.com/:b:/g/personal/transparencia_ieeg_org_mx/ESsB1VyM-V1Ft2kzZwcpFSEBtDbPic_5AqJZtL75EWyd9A?e=ATf0VF" xr:uid="{12F919D4-F599-4F14-ADEE-ABDC73F6B24E}"/>
    <hyperlink ref="B52" r:id="rId51" display="https://ieeg-my.sharepoint.com/:b:/g/personal/transparencia_ieeg_org_mx/Ebkz7jSENoVFvMqlXbJhk1kB4UB5vanlljdu0SPfqKR02w?e=A5pVTZ" xr:uid="{4BBE7929-DD75-4EC3-A148-233BEBD9FA2D}"/>
    <hyperlink ref="B53" r:id="rId52" display="https://ieeg-my.sharepoint.com/:b:/g/personal/transparencia_ieeg_org_mx/EQln-YF6YXRJqBxcHwAsOAsBAUsnUa2iRguYgj9MPjfUXQ?e=3hhl3e" xr:uid="{CE5520A3-FD80-42A5-9C5A-70D50F839A43}"/>
    <hyperlink ref="B54" r:id="rId53" display="https://ieeg-my.sharepoint.com/:b:/g/personal/transparencia_ieeg_org_mx/ETJtv3jU-8ZEsEdLgGf7OngBfmNYOYcefLOMHiWtG47KeQ?e=oAhu00" xr:uid="{69657823-4527-41EF-98D2-F639AA607E95}"/>
    <hyperlink ref="B55" r:id="rId54" display="https://ieeg-my.sharepoint.com/:b:/g/personal/transparencia_ieeg_org_mx/EdSwKo9fNIdKvtRFuwUvALsBOaTKTwJ5a-xjxghITcV9eQ?e=9aDMKu" xr:uid="{0CE22DC7-7589-4B00-9135-806894787524}"/>
    <hyperlink ref="B56" r:id="rId55" display="https://ieeg-my.sharepoint.com/:b:/g/personal/transparencia_ieeg_org_mx/EXjz85kb7XxOu0bmTYJ6RQ8BV-fDrbKzge6b4pG-ls4CpQ?e=5wdyGk" xr:uid="{E4374DE1-CB1C-4131-BA90-C9BEBE2F7363}"/>
    <hyperlink ref="B57" r:id="rId56" display="https://ieeg-my.sharepoint.com/:b:/g/personal/transparencia_ieeg_org_mx/ETZJDLAoxXVOkLDPdQACHsYB5Bv5_aEdr6FKFy7QlgkPJw?e=PRgTNJ" xr:uid="{3EC028F9-EB2E-468F-AA25-80BB5752CFBE}"/>
    <hyperlink ref="B58" r:id="rId57" display="https://ieeg-my.sharepoint.com/:b:/g/personal/transparencia_ieeg_org_mx/EUfgqq3nwctAjDLfIYVqqI8B9DWNSSHYPAoyp7seZNvRuQ?e=ud6LV8" xr:uid="{C58B2787-2562-4067-8C36-1360FA884568}"/>
    <hyperlink ref="B59" r:id="rId58" display="https://ieeg-my.sharepoint.com/:b:/g/personal/transparencia_ieeg_org_mx/EYEKolpTjUBDouMSrnxCQKQBmaNSiXzTzleOgshQuSjMeA?e=ogY7b3" xr:uid="{FF7A33E9-1B1C-4289-9BCF-73060861008C}"/>
    <hyperlink ref="B60" r:id="rId59" display="https://ieeg-my.sharepoint.com/:b:/g/personal/transparencia_ieeg_org_mx/EahGdwTBTBxBixgyoik2RygBOYU1fra-4x6asUBQRH_rGg?e=5Rlaxu" xr:uid="{21DBBE2F-913A-4D66-86F3-E96036C7C8B1}"/>
    <hyperlink ref="B61" r:id="rId60" display="https://ieeg-my.sharepoint.com/:b:/g/personal/transparencia_ieeg_org_mx/EaM9ptigO0dGki_24ESYN5oBp95tQJl05yQVouzm6yCoLQ?e=cI5VGt" xr:uid="{D49BAB03-1939-4D61-80EA-90BB5B5E31FF}"/>
    <hyperlink ref="B62" r:id="rId61" display="https://ieeg-my.sharepoint.com/:b:/g/personal/transparencia_ieeg_org_mx/EYWkROAf0DNAiyQdw84V6AsBbEAY-5kgSZHpkjNLuL0K6A?e=ZMcjbT" xr:uid="{7CEF7289-E24B-4FCF-BB33-E27A29DC1B5E}"/>
    <hyperlink ref="B63" r:id="rId62" display="https://ieeg-my.sharepoint.com/:b:/g/personal/transparencia_ieeg_org_mx/ETpY8MT2GL1FiijIbtKszQgBLj74Aw66IKCarGApNWpPXg?e=uftT4Y" xr:uid="{97BBDACE-C801-434B-A208-985941AC3ED2}"/>
    <hyperlink ref="B64" r:id="rId63" display="https://ieeg-my.sharepoint.com/:b:/g/personal/transparencia_ieeg_org_mx/Eci_0o88i2tKjzXVbtt20x4BRvW7In6VhNlnP7Zz18Ovzw?e=O7eWXx" xr:uid="{F1C27203-C38B-4FB7-B725-5AB2B0152679}"/>
    <hyperlink ref="B65" r:id="rId64" display="https://ieeg-my.sharepoint.com/:b:/g/personal/transparencia_ieeg_org_mx/EagkxVBwsdhMltX71E1j6tAB4VfzyMpcvmlZ-qhLa8TpMA?e=K9KBCh" xr:uid="{AE29CDA3-CB31-40A6-B7A5-94ABC4642329}"/>
    <hyperlink ref="B66" r:id="rId65" display="https://ieeg-my.sharepoint.com/:b:/g/personal/transparencia_ieeg_org_mx/EUpV5hb6cR5DuaDbBJvuShgBr_227ZR-qBW6XcGr8zo3MQ?e=0PV3B1" xr:uid="{49539F3E-5652-4808-B419-BCEB04E8597A}"/>
    <hyperlink ref="B67" r:id="rId66" display="https://ieeg-my.sharepoint.com/:b:/g/personal/transparencia_ieeg_org_mx/Een67nQrwGVFtvpAatYtkY4B40guxB-dfeOTfeuGLgI3Sg?e=U0qMeg" xr:uid="{904EF5CA-EE80-428E-BD48-8D2B51F33870}"/>
    <hyperlink ref="B69" r:id="rId67" display="https://ieeg-my.sharepoint.com/:b:/g/personal/transparencia_ieeg_org_mx/EahnhGAkpUlOvFnatXDRkgoBARxHiI9SvN-Yuh75OCgIyA?e=XgmGXT" xr:uid="{2ABF64BB-54A8-4DD9-B3E5-CB35FE296F6B}"/>
    <hyperlink ref="B70" r:id="rId68" display="https://ieeg-my.sharepoint.com/:b:/g/personal/transparencia_ieeg_org_mx/EYZ582nqNmZNtypDxNjhoZoB1aW2SRtoLzdwLEJ36BIOnQ?e=hf8tgc" xr:uid="{12ABD2C4-15ED-427C-97F9-9A9142F72EFF}"/>
    <hyperlink ref="B71" r:id="rId69" display="https://ieeg-my.sharepoint.com/:b:/g/personal/transparencia_ieeg_org_mx/ERhV0O7xnrlGqtXofXOw3IwBi2MnDKI1MZ6_CY2ft9yKbw?e=RKyed6" xr:uid="{FA4FFA86-A0E7-4E03-B40A-921FCA05CF6B}"/>
    <hyperlink ref="B73" r:id="rId70" display="https://ieeg-my.sharepoint.com/:b:/g/personal/transparencia_ieeg_org_mx/ETwiLh5a_YRDl8Z5so3QmdEB9BbiC2f1sXZQAbFGMzb_Dg?e=pcIFqI" xr:uid="{977D54E6-B40A-4BD3-9C94-F266F082462C}"/>
    <hyperlink ref="B74" r:id="rId71" display="https://ieeg-my.sharepoint.com/:b:/g/personal/transparencia_ieeg_org_mx/Ef2HAmq7-H1FozkE5eK2zV8BO-F68-NXaU1fF0ZHNzIEng?e=o9VpAl" xr:uid="{4255667C-D24E-4BC7-8143-9C4B57343FC4}"/>
    <hyperlink ref="B75" r:id="rId72" display="https://ieeg-my.sharepoint.com/:b:/g/personal/transparencia_ieeg_org_mx/EdsPBAF8rh5BhQrmw4tgRKYBIe4W1XE2NVu9L4mm8WuBdg?e=mYCO73" xr:uid="{B46F62E0-797E-4680-A543-E61849BF9D03}"/>
    <hyperlink ref="B76" r:id="rId73" display="https://ieeg-my.sharepoint.com/:b:/g/personal/transparencia_ieeg_org_mx/EQR_9y9-qZlAthZWYt4qiEkBL3sGIwb5QJ3aKPi7IyBU-Q?e=aNZxvN" xr:uid="{A0665F81-C492-47E4-A582-D076D9E27BFA}"/>
    <hyperlink ref="B77" r:id="rId74" display="https://ieeg-my.sharepoint.com/:b:/g/personal/transparencia_ieeg_org_mx/EajKN17OyLVAuTIXGzKajy0BY1QNIY_8jILpAQsU34qjUw?e=jwflxb" xr:uid="{9FEFE148-8387-440B-BBBC-3DBEA72CD47E}"/>
    <hyperlink ref="B78" r:id="rId75" display="https://ieeg-my.sharepoint.com/:b:/g/personal/transparencia_ieeg_org_mx/EQrhKaq2DUVDgLIq9tHNI-MBIJkLt-GqGqiNcaCTFLLcVw?e=dPfxMo" xr:uid="{DC1EA435-F3D1-45D3-83DC-CF7C4CFA88DF}"/>
    <hyperlink ref="B79" r:id="rId76" display="https://ieeg-my.sharepoint.com/:b:/g/personal/transparencia_ieeg_org_mx/EXjGiS_D1exMnQdHSpNJPRcB08GKGpnFGzxMFpMRLiPBxw?e=eZXNQA" xr:uid="{2F5062CF-04F0-43FD-859B-59A0DA1AED36}"/>
    <hyperlink ref="B80" r:id="rId77" display="https://ieeg-my.sharepoint.com/:b:/g/personal/transparencia_ieeg_org_mx/EV6z-RH0vydJjX_tEjCHPWMB-0Owi42g5krD3lvW3TbkFA?e=UCXJvL" xr:uid="{3841E119-A583-4B28-8A96-D16CB21AEBD5}"/>
    <hyperlink ref="B81" r:id="rId78" display="https://ieeg-my.sharepoint.com/:b:/g/personal/transparencia_ieeg_org_mx/EXSZ-bdj8HZGmsbTERqj9MYB6tpHBqgXdewsJB7hShEK6w?e=2qi6JE" xr:uid="{3F812AE9-FE47-40DB-AA36-7894D07EAA73}"/>
    <hyperlink ref="B82" r:id="rId79" display="https://ieeg-my.sharepoint.com/:b:/g/personal/transparencia_ieeg_org_mx/EbQtlb5BjRBHiy82Z8-gOQ8BrJmLY_yWGPcZm6fweTu3Vw?e=By9vYX" xr:uid="{EA4EA599-38EA-4360-8FFC-5F3CD9E0D326}"/>
    <hyperlink ref="B83" r:id="rId80" display="https://ieeg-my.sharepoint.com/:b:/g/personal/transparencia_ieeg_org_mx/EQRpB2Uoxe9HoHGvMI2NyY8Bs4Jw4hjEDrfl4y4AKC7IPw?e=Cwnxxd" xr:uid="{CB40609E-B64C-4D05-B7C8-260C528E168D}"/>
    <hyperlink ref="B84" r:id="rId81" display="https://ieeg-my.sharepoint.com/:b:/g/personal/transparencia_ieeg_org_mx/EQsGwO2eynJLvc6v5fZ3XQ0Bwn5lliW0LnebJeUF1D469g?e=Duachx" xr:uid="{D2479B6E-E789-4055-B8AB-DB5F14AB4ABF}"/>
    <hyperlink ref="B85" r:id="rId82" display="https://ieeg-my.sharepoint.com/:b:/g/personal/transparencia_ieeg_org_mx/ESj9BDNR5INDjnMT-XJ5Lu8BgnrSO7e-8c4va7MpIiM5YQ?e=juFUVJ" xr:uid="{481418CA-0205-4630-BCF3-96C5D17C7F0D}"/>
    <hyperlink ref="B86" r:id="rId83" display="https://ieeg-my.sharepoint.com/:b:/g/personal/transparencia_ieeg_org_mx/Ee-x1-n2aTNIjk_GetILbE8BblNPHi4NO72pbrdfDRWY7Q?e=RyYFfb" xr:uid="{FD31C027-F314-4EBD-B18A-818B50144DD0}"/>
    <hyperlink ref="B87" r:id="rId84" display="https://ieeg-my.sharepoint.com/:b:/g/personal/transparencia_ieeg_org_mx/EVCE3E85DVpFhubBdL4BVkoB4Xq-XPA5C0sCzLdczJczqQ?e=fFRK5r" xr:uid="{31A3B795-0FB7-4414-85CD-DAB4711DA7B8}"/>
    <hyperlink ref="B88" r:id="rId85" display="https://ieeg-my.sharepoint.com/:b:/g/personal/transparencia_ieeg_org_mx/Ee21Bp84PRtPgdhW3BSOyiABFanQUddH5V1wTuW4-4DqHQ?e=hUrcro" xr:uid="{D684F722-D60B-4313-AE38-BDE7280C2EFE}"/>
    <hyperlink ref="B89" r:id="rId86" display="https://ieeg-my.sharepoint.com/:b:/g/personal/transparencia_ieeg_org_mx/ES8VVdfHXnBJvDNON5qD37UB03HMovqZxWmltdWUqQIb6A?e=xb1keu" xr:uid="{2E1C853D-E10F-4586-8F99-90667136DD52}"/>
    <hyperlink ref="B90" r:id="rId87" display="https://ieeg-my.sharepoint.com/:b:/g/personal/transparencia_ieeg_org_mx/EaVeAPikm0FLvi4Tg2DX2kIBF_4gobqle4qmNKVt2B42AQ?e=S3kFK6" xr:uid="{1830D76C-D2F0-4460-B20B-DF82FB7CECAB}"/>
    <hyperlink ref="B91" r:id="rId88" display="https://ieeg-my.sharepoint.com/:b:/g/personal/transparencia_ieeg_org_mx/EX2a1eKvewhAgpEHKj2ynRcB3buONCZU7XfyHIHz2UjRIQ?e=QpfP7N" xr:uid="{274AC016-0A69-4511-BC68-6C1C5058C532}"/>
    <hyperlink ref="B92" r:id="rId89" display="https://ieeg-my.sharepoint.com/:b:/g/personal/transparencia_ieeg_org_mx/ES_Velc5RLtLscbkg-tHPWsBTFlXH-rlxwTPw2LebUOa6w?e=Dbmi8l" xr:uid="{A9B6222E-98C1-463A-84EE-4867AC6F47B2}"/>
    <hyperlink ref="B93" r:id="rId90" display="https://ieeg-my.sharepoint.com/:b:/g/personal/transparencia_ieeg_org_mx/Ed3HS7wmBC1PpdR4GpDb0d8BvYJy_QynvuAE4mPvf1Yw_A?e=hQRNyh" xr:uid="{4F84D0D6-8D08-47D6-8E44-466FD8C3AED3}"/>
    <hyperlink ref="B94" r:id="rId91" display="https://ieeg-my.sharepoint.com/:b:/g/personal/transparencia_ieeg_org_mx/ERrnISKn7SRBmXOgXgN_M6wBtdBqUd7625g__6379IZRSw?e=lLpxrZ" xr:uid="{39A0F30B-1542-4A21-B188-BE0C46086C5F}"/>
    <hyperlink ref="B95" r:id="rId92" display="https://ieeg-my.sharepoint.com/:b:/g/personal/transparencia_ieeg_org_mx/Ee5EU-Q7dyxCvtV8QMqfqj4Bwotdu_0hC78oNAzNJj6xpA?e=lUjDcp" xr:uid="{F27B9B4A-0389-4E8B-A747-B0C2426AB078}"/>
    <hyperlink ref="B96" r:id="rId93" display="https://ieeg-my.sharepoint.com/:b:/g/personal/transparencia_ieeg_org_mx/EXG6ZFt-ah5OvXZkfg2oK1UBXeZGPrssKdXpBEiGV6FdZA?e=vF6tKo" xr:uid="{63216DE9-82AC-4452-9A38-17CC6F782F5E}"/>
    <hyperlink ref="B97" r:id="rId94" display="https://ieeg-my.sharepoint.com/:b:/g/personal/transparencia_ieeg_org_mx/EXthQRb6hLNDkJlY0I9kZFUBFnnZf1ImoU3Gn824kQkmTw?e=7KFoEL" xr:uid="{8666743C-39D5-4202-9A29-7786B355018F}"/>
    <hyperlink ref="B98" r:id="rId95" display="https://ieeg-my.sharepoint.com/:b:/g/personal/transparencia_ieeg_org_mx/EWZhyr0FIvVPkBbTDw89P1ABa3h39bBAgZw7qgNgZm-bMQ?e=kqw4nT" xr:uid="{3B2817C7-1706-48BE-9223-3B86FE068FEE}"/>
    <hyperlink ref="B99" r:id="rId96" display="https://ieeg-my.sharepoint.com/:b:/g/personal/transparencia_ieeg_org_mx/EZOtBiOp-IFHv-mYXOCcUqUBWirmE6NBi4_bTqB-HN903Q?e=HfcGcs" xr:uid="{F4702F4B-C1ED-4C21-ACD1-812B3C2204B0}"/>
    <hyperlink ref="B100" r:id="rId97" display="https://ieeg-my.sharepoint.com/:b:/g/personal/transparencia_ieeg_org_mx/EfNoX4aQlqtNnraSE8PQzsoB3fEA8Ow446x5pN54mt84Og?e=QrSk3R" xr:uid="{1D92F7D5-DA61-4B0D-A675-3328B6587542}"/>
    <hyperlink ref="B101" r:id="rId98" display="https://ieeg-my.sharepoint.com/:b:/g/personal/transparencia_ieeg_org_mx/EQVDrSMIZGJPhMkK3pDIl54Bj4QLcy3ydVQFRh_QcBPRlQ?e=ve3XPj" xr:uid="{B664F54B-0785-4A1A-A4F8-F3AC88E0DD24}"/>
    <hyperlink ref="B102" r:id="rId99" display="https://ieeg-my.sharepoint.com/:b:/g/personal/transparencia_ieeg_org_mx/ESLJbAZrvLZMjK8QD67zJbUB1ZW2WPrbfYiDk0XXH6kxeQ?e=Kqa9IL" xr:uid="{D5222E3B-F058-4BF6-8506-12305122602F}"/>
    <hyperlink ref="B103" r:id="rId100" display="https://ieeg-my.sharepoint.com/:b:/g/personal/transparencia_ieeg_org_mx/EZVTXQ3JNoZNp0kj6Yzy1l4BUTFAYmBf_DHOE3L1QTSSlQ?e=Weqryu" xr:uid="{D6507E7B-0344-4B85-8D65-FBECA5CD980B}"/>
    <hyperlink ref="B104" r:id="rId101" display="https://ieeg-my.sharepoint.com/:b:/g/personal/transparencia_ieeg_org_mx/EU6vUzs5Q0tGuaTxiUkrZJ4B-j8ta3SreHGlnIq3VqDoQQ?e=smCah9" xr:uid="{75C2C2CF-2AB7-47E4-8028-BD34DC32F989}"/>
    <hyperlink ref="B105" r:id="rId102" display="https://ieeg-my.sharepoint.com/:b:/g/personal/transparencia_ieeg_org_mx/ES7xkmLL0SBDmpTANCiajRYB5_B1iWAD0zjJPk7PT58PvQ?e=e4TccB" xr:uid="{C8FF3E21-5BE4-4D14-8C5F-B39CBC065529}"/>
    <hyperlink ref="B106" r:id="rId103" display="https://ieeg-my.sharepoint.com/:b:/g/personal/transparencia_ieeg_org_mx/EZNpd2s3um1CljJSRkzll6kBr0QPjhbJYnrnV1S8IdZ03Q?e=WWzklP" xr:uid="{AF5BF1DF-1C7B-4820-BFC2-4F6158EA39E5}"/>
    <hyperlink ref="B107" r:id="rId104" display="https://ieeg-my.sharepoint.com/:b:/g/personal/transparencia_ieeg_org_mx/EdDQzIA7xINDuykAOH-hIBoBzo4YUCmCpoeBzubAgsMSXQ?e=hAQejP" xr:uid="{6B0CA080-7AAC-4E50-AC4B-96D66B8A0162}"/>
    <hyperlink ref="B108" r:id="rId105" display="https://ieeg-my.sharepoint.com/:b:/g/personal/transparencia_ieeg_org_mx/EZ7pGigqG1VCmqv7NpZ0SW0BE--LLeUoE6YcQ-hWKleDag?e=ZZJP71" xr:uid="{CBB4E43B-AF28-4E45-AEFC-ED8B3389176E}"/>
    <hyperlink ref="B109" r:id="rId106" display="https://ieeg-my.sharepoint.com/:b:/g/personal/transparencia_ieeg_org_mx/ETWdfu5SBnNNqQP8lLiUR30B5qO4X6VSZ74sBjQsYHqh3Q?e=tBfTfR" xr:uid="{2C9E49A2-9F1D-4B0F-BFA6-BCA90898C82B}"/>
    <hyperlink ref="B110" r:id="rId107" display="https://ieeg-my.sharepoint.com/:b:/g/personal/transparencia_ieeg_org_mx/Ea0zG_3-6RBEgOuNRjhhOpYBdVgtIcRiGYBvfe2VBsM4bA?e=tW6xFc" xr:uid="{899EE77A-6A12-4B89-9716-A2C490741504}"/>
    <hyperlink ref="B111" r:id="rId108" display="https://ieeg-my.sharepoint.com/:b:/g/personal/transparencia_ieeg_org_mx/EfoMaoWv5HNCtCC1i0u54ZYBewCGfX39vR1SfKj8h8KpIg?e=8oviBM" xr:uid="{7ED439D2-C3E7-4AB9-ACB8-F38542AFC8C1}"/>
    <hyperlink ref="B112" r:id="rId109" display="https://ieeg-my.sharepoint.com/:b:/g/personal/transparencia_ieeg_org_mx/ESJvdCsZ_EFEhFieivUEyrUBGsh7npAXNwV1PQveYXByBA?e=9E1qdM" xr:uid="{05B0A683-0F04-4934-8475-3607DB1CDF05}"/>
    <hyperlink ref="B113" r:id="rId110" display="https://ieeg-my.sharepoint.com/:b:/g/personal/transparencia_ieeg_org_mx/EdRrPhG4CxpLu8HVqlMIrgIBd_Am496KgdhhW7Bof-1xsA?e=MoaFdZ" xr:uid="{1BA30534-94AE-4F97-9E7C-9BDC390C7D30}"/>
    <hyperlink ref="B114" r:id="rId111" display="https://ieeg-my.sharepoint.com/:b:/g/personal/transparencia_ieeg_org_mx/EfS3cD7pZT1BrXzrny_mCLkBhq3w9dlBbKOiiyWNUtc5ng?e=ALmC4S" xr:uid="{AD87F7E6-9861-40D0-8FEF-75F6E148A923}"/>
    <hyperlink ref="B115" r:id="rId112" display="https://ieeg-my.sharepoint.com/:b:/g/personal/transparencia_ieeg_org_mx/EXD6sPUQ2blGiI1xcpyKaIYBU3y5yMJ81q3IsjQzyYcjzQ?e=OwmXge" xr:uid="{33B80F0C-69A8-4C04-A986-C57BD66EBB02}"/>
    <hyperlink ref="B116" r:id="rId113" display="https://ieeg-my.sharepoint.com/:b:/g/personal/transparencia_ieeg_org_mx/EX2JnwmLi9ZLo8o94j2DKI0B9QwWau00xPzvfTyL8KVBNA?e=EvYhdl" xr:uid="{67C72A40-D906-4ABB-9BDB-2CC4896395BB}"/>
    <hyperlink ref="B117" r:id="rId114" display="https://ieeg-my.sharepoint.com/:b:/g/personal/transparencia_ieeg_org_mx/EZJSKiPm7gBDjA9lXNt-ITABCnJnYz5GWGVPdkzz_bQ-7g?e=ZOEmbB" xr:uid="{B4B50928-B80E-487B-A247-B0122085C82E}"/>
    <hyperlink ref="B118" r:id="rId115" display="https://ieeg-my.sharepoint.com/:b:/g/personal/transparencia_ieeg_org_mx/EaLUz79Z3uVOqisle2Rz1ykBkvNktJSw5MH8cpOaBLqrQQ?e=nN3F0l" xr:uid="{7C53C7C3-5F80-4D22-AFA0-3894242D0A68}"/>
    <hyperlink ref="B119" r:id="rId116" display="https://ieeg-my.sharepoint.com/:b:/g/personal/transparencia_ieeg_org_mx/EYhkYQ0ArXRCiIv2d_GwGxABuP8XMGT0CAQk3p991b9upg?e=jqgCXd" xr:uid="{6B666B62-BA0A-49F4-86E9-0B88C809867B}"/>
    <hyperlink ref="B120" r:id="rId117" display="https://ieeg-my.sharepoint.com/:b:/g/personal/transparencia_ieeg_org_mx/EZ-rhADW1Q9NiCqHUV_-F2YBje3VlVQTvflziW1p4Jmftg?e=dOMgBP" xr:uid="{9CB837BE-0414-47CA-9C69-25C7EDFF7CA5}"/>
    <hyperlink ref="B121" r:id="rId118" display="https://ieeg-my.sharepoint.com/:b:/g/personal/transparencia_ieeg_org_mx/ERW3kW87yV9CqEhyfyH0FWoB1Fj64656fY35HqVbKP8UKg?e=h3ZwhE" xr:uid="{A2EC6A06-3F62-41EA-A7B2-2C63FED4A4E1}"/>
    <hyperlink ref="B122" r:id="rId119" display="https://ieeg-my.sharepoint.com/:b:/g/personal/transparencia_ieeg_org_mx/Ecn8YYwbabBLk7tTkHNivDEBHW0detlHXZy6a2VbpeaL0Q?e=joYY8j" xr:uid="{9AD0D20F-3A79-4F42-9688-7EF36A0EA074}"/>
    <hyperlink ref="B123" r:id="rId120" display="https://ieeg-my.sharepoint.com/:b:/g/personal/transparencia_ieeg_org_mx/EReDNRu1sMVOuZyuGg4tcQEBvkHCr827vNlHjyYkk4makw?e=qBfX2o" xr:uid="{F04FE859-ECF7-46FE-A523-90A5F7CECA6E}"/>
    <hyperlink ref="B124" r:id="rId121" display="https://ieeg-my.sharepoint.com/:b:/g/personal/transparencia_ieeg_org_mx/EZ-GuIyPaQ9HoxV6c4Rp8MsBHJ2xPqJjxemgzsJaL6lX1Q?e=6e3EyD" xr:uid="{F2E63960-3CF0-40F0-9A14-D27C46475557}"/>
    <hyperlink ref="B125" r:id="rId122" display="https://ieeg-my.sharepoint.com/:b:/g/personal/transparencia_ieeg_org_mx/ERjkrUekPn9Olw96WyymK1YBMRA1beKFKhg_t7-s8HKsWw?e=2bJuVS" xr:uid="{15168CF0-6985-4350-B635-BA197BF45EF1}"/>
    <hyperlink ref="B126" r:id="rId123" display="https://ieeg-my.sharepoint.com/:b:/g/personal/transparencia_ieeg_org_mx/EZxEG98kPh1DhcCMZcklU6ABrj1P1di0FJYCNX7Co5xUtg?e=CGvDdy" xr:uid="{30AD58C8-D339-4F1E-A220-70EC2356A3CF}"/>
    <hyperlink ref="B127" r:id="rId124" display="https://ieeg-my.sharepoint.com/:b:/g/personal/transparencia_ieeg_org_mx/Efi0TpVUKPFIpLiMeJ52t0sBjSjCYgkA_AT_Fp61qFnlVA?e=PtDnty" xr:uid="{7C863F62-C48E-4C6A-A5BB-6357D68CC424}"/>
    <hyperlink ref="B128" r:id="rId125" display="https://ieeg-my.sharepoint.com/:b:/g/personal/transparencia_ieeg_org_mx/ESeqCdELwxVLlLI38EQIDygBgxWkzVcI4qpmPEfOJyWtJA?e=dkkxHb" xr:uid="{4A70730E-5393-46F4-BA58-A5AFF9E6F03A}"/>
    <hyperlink ref="B129" r:id="rId126" display="https://ieeg-my.sharepoint.com/:b:/g/personal/transparencia_ieeg_org_mx/EfsRNc55LbpAoQmaHoJVYO8BIHofBRZcya-qkRyMwoerCA?e=a0agNr" xr:uid="{643BB928-7AAB-4EFB-987C-43E69CFB88B8}"/>
    <hyperlink ref="B130" r:id="rId127" display="https://ieeg-my.sharepoint.com/:b:/g/personal/transparencia_ieeg_org_mx/ET78m7NRLsxFvuv7Rvo2S2MB7NjRWjJ5eJo6b38Y_mTI4A?e=lXiAHY" xr:uid="{66877134-CF66-45E7-90CC-E1645AF3A879}"/>
    <hyperlink ref="B131" r:id="rId128" display="https://ieeg-my.sharepoint.com/:b:/g/personal/transparencia_ieeg_org_mx/EdNKm_NKihBMgy_TqzbkaXcBcFRxets4rSbJ9USAySzTiQ?e=hUg7gm" xr:uid="{FFF757E2-A782-43BE-8361-28E6E2BEC484}"/>
    <hyperlink ref="B132" r:id="rId129" display="https://ieeg-my.sharepoint.com/:b:/g/personal/transparencia_ieeg_org_mx/EWF-dfgvIi5OsXSqGshDcUABfaHNRcqFYShT0EUK-BJ8uA?e=0iNZrt" xr:uid="{C56724F3-33BC-45CE-B2A7-35F03C9FAB2A}"/>
    <hyperlink ref="B133" r:id="rId130" display="https://ieeg-my.sharepoint.com/:b:/g/personal/transparencia_ieeg_org_mx/ER2PhQ3uMgZCpOvK9WyTVMkBxXNwbVsEJ6kQWV5w2w4crQ?e=x2H6LO" xr:uid="{14646780-7A01-436C-BEF6-BE5C14E46FBB}"/>
    <hyperlink ref="B134" r:id="rId131" display="https://ieeg-my.sharepoint.com/:b:/g/personal/transparencia_ieeg_org_mx/EQTSyWXb8jFAttUq6qJkQFoBzfNbkjQGSuRfzom_f7Jo3Q?e=cLPiJ7" xr:uid="{768C9F7D-4911-412E-8E15-C4152E42BC14}"/>
    <hyperlink ref="B135" r:id="rId132" display="https://ieeg-my.sharepoint.com/:b:/g/personal/transparencia_ieeg_org_mx/EVhhx7EAQGlJpUUPbBljmaYBaWEzIroC-1OuWu_NcT7L_g?e=Ywbbxo" xr:uid="{929AC489-7B30-483E-A0DE-57CD8F941C95}"/>
    <hyperlink ref="B136" r:id="rId133" display="https://ieeg-my.sharepoint.com/:b:/g/personal/transparencia_ieeg_org_mx/Ec38QJ2xmG5Ar4tDob2hDxABmpRTty49UgOyeDLqY9hFGw?e=M8vkHh" xr:uid="{F7D32DFE-0ACD-48AD-8932-5D7C8A56E268}"/>
    <hyperlink ref="B137" r:id="rId134" display="https://ieeg-my.sharepoint.com/:b:/g/personal/transparencia_ieeg_org_mx/EWCIXtD5rg1GglmdwyDQJh8BDoTR4x_LlJ9u7ujG7mV2HQ?e=sL8Wzh" xr:uid="{8D69C4E8-6702-477F-AB0B-E364608C7377}"/>
    <hyperlink ref="B138" r:id="rId135" display="https://ieeg-my.sharepoint.com/:b:/g/personal/transparencia_ieeg_org_mx/EdzLx-SemF1El-N0m82S4dgBs8k5-UtlqSchfh8q1dZ77g?e=leDLOG" xr:uid="{06A8588D-DA5E-4169-AF6C-6B772A4EA3A1}"/>
    <hyperlink ref="B139" r:id="rId136" display="https://ieeg-my.sharepoint.com/:b:/g/personal/transparencia_ieeg_org_mx/EdoMZa_6gudLrayVtNSChWcBBFwCwADWJc_OVMDrtaDaYg?e=v1uZo2" xr:uid="{B4C9A8D9-6561-43CA-8F33-069DF1CC2368}"/>
    <hyperlink ref="B140" r:id="rId137" display="https://ieeg-my.sharepoint.com/:b:/g/personal/transparencia_ieeg_org_mx/EVuHfgTQox5GrsStapYWBbEBI1bHHb_xdTDYl_7_3CNDZg?e=4L6U4P" xr:uid="{DF324DD4-609C-46ED-A264-152124C617F4}"/>
    <hyperlink ref="B141" r:id="rId138" display="https://ieeg-my.sharepoint.com/:b:/g/personal/transparencia_ieeg_org_mx/EcCFoluVDQ1Inh8LauwYSkgB3JakKlUjDAKZxn9aRspQxQ?e=WxIlki" xr:uid="{79357E87-6CED-42AF-B313-DDB49A73CAA5}"/>
    <hyperlink ref="B142" r:id="rId139" display="https://ieeg-my.sharepoint.com/:b:/g/personal/transparencia_ieeg_org_mx/EY1VENxjaN9ItALLLhjrGgcBKXek2P0U_k8UhJugrAWV5A?e=lQ8t3d" xr:uid="{E237C5EA-5465-46DE-9FD6-3D774C9B8182}"/>
    <hyperlink ref="B143" r:id="rId140" display="https://ieeg-my.sharepoint.com/:b:/g/personal/transparencia_ieeg_org_mx/EYlvhD09HrdClxoSFVE7qMQBHrF-zv352BrqHP5PNX_7vQ?e=Y7zaUs" xr:uid="{763B799F-B490-4DFE-AF9C-0B7D59C54F39}"/>
    <hyperlink ref="B144" r:id="rId141" display="https://ieeg-my.sharepoint.com/:b:/g/personal/transparencia_ieeg_org_mx/EXMSq_geintPh3wse6ptqWQBE7BTlRqwzeGra6yFiyy98g?e=RGCr5o" xr:uid="{D64E14F6-9741-42A6-9062-E59CA8B4B311}"/>
    <hyperlink ref="B145" r:id="rId142" display="https://ieeg-my.sharepoint.com/:b:/g/personal/transparencia_ieeg_org_mx/EYSqD2jy8xJMsg0rNA9OmsEBtgA2QVa9s4pKp-W6B-SWVA?e=DfWuwS" xr:uid="{25BFAA3C-CA8C-488F-BDB1-E198289E65F3}"/>
    <hyperlink ref="B146" r:id="rId143" display="https://ieeg-my.sharepoint.com/:b:/g/personal/transparencia_ieeg_org_mx/EYzZ9bE-fRZHi3YBn14mCYQBm3K8Nr9pb5pCAy-GWAqcxw?e=deE2Sk" xr:uid="{D028E665-2BCB-4E12-AF20-64E3B9A53948}"/>
    <hyperlink ref="B147" r:id="rId144" display="https://ieeg-my.sharepoint.com/:b:/g/personal/transparencia_ieeg_org_mx/EU0ojsZAMUVImz0G5mIAbFcBllr1CSIHqPDsKh6gLGZT0A?e=c7EJoj" xr:uid="{09E3CD41-5ED1-4D21-ABF0-591FC16DB3C4}"/>
    <hyperlink ref="B148" r:id="rId145" display="https://ieeg-my.sharepoint.com/:b:/g/personal/transparencia_ieeg_org_mx/EdH-_TtoQ8pOmFrctsCNzTIBNILuOa8ismQwywVTQ4UiLg?e=UVmbkP" xr:uid="{F11C5AE4-691A-4B4C-8E02-6372B9FC7107}"/>
    <hyperlink ref="B149" r:id="rId146" display="https://ieeg-my.sharepoint.com/:b:/g/personal/transparencia_ieeg_org_mx/EUJTWCw0yQhAr7KpWATBtBwBVEG3jYg6rMMdzbM2idH1wQ?e=5g6Ymi" xr:uid="{EF55F33D-83E2-498F-843A-E3BFB423DB23}"/>
    <hyperlink ref="B150" r:id="rId147" display="https://ieeg-my.sharepoint.com/:b:/g/personal/transparencia_ieeg_org_mx/EUrnkCmT7_9PhZZ4PpEx-yIBmq1W38diDErwFlRJ0Jmz3w?e=QcEV7e" xr:uid="{9478BF4A-198B-41B0-9AD7-397ED229D405}"/>
    <hyperlink ref="B151" r:id="rId148" display="https://ieeg-my.sharepoint.com/:b:/g/personal/transparencia_ieeg_org_mx/EUDMinr2pTtJot7cWkeC6ZMB9Zgd3KZ1YaiY0buxXc8-tw?e=vBqnkq" xr:uid="{B07C24B4-B941-46A4-AE9E-8F60F6270C3E}"/>
    <hyperlink ref="B152" r:id="rId149" display="https://ieeg-my.sharepoint.com/:b:/g/personal/transparencia_ieeg_org_mx/EdG4hVvPomtNofqCotcKgbgBiMBYvpIpXNI63DFG0hpNOw?e=nwrOVd" xr:uid="{4E453F2D-0A03-4F37-8705-A5478C02396F}"/>
    <hyperlink ref="B153" r:id="rId150" display="https://ieeg-my.sharepoint.com/:b:/g/personal/transparencia_ieeg_org_mx/EWPUMAFOhb1OsAcouC51rvQBVzu0M2tCye1a83lWWd4MMQ?e=RPusPz" xr:uid="{991D9845-6D07-43F1-B48E-CD122B9BD798}"/>
    <hyperlink ref="B154" r:id="rId151" display="https://ieeg-my.sharepoint.com/:b:/g/personal/transparencia_ieeg_org_mx/EYZkAyuxT3NAk-15xdI0sgwBD99csAz6xIb1PjqhCAoxfw?e=CFa7c6" xr:uid="{92FFE1C0-29C4-4639-88A0-C554A8D64551}"/>
    <hyperlink ref="B155" r:id="rId152" display="https://ieeg-my.sharepoint.com/:b:/g/personal/transparencia_ieeg_org_mx/EbMj2jpooXpFogKsrl-im7IBL0zyxTcKu7Q5izeKE18ipg?e=7xwl3b" xr:uid="{43B95B33-B36C-4426-8A2F-9D19FF5D484B}"/>
    <hyperlink ref="B156" r:id="rId153" display="https://ieeg-my.sharepoint.com/:b:/g/personal/transparencia_ieeg_org_mx/ESneOIisIKFKgzf2MBKHX1QBp6zS6q5XUn_dtydhHKaaeg?e=b39QtP" xr:uid="{F1C1122E-B365-4FDC-BF6D-63096CA14C04}"/>
    <hyperlink ref="B157" r:id="rId154" display="https://ieeg-my.sharepoint.com/:b:/g/personal/transparencia_ieeg_org_mx/EY5_4j2DD1BGkXYnYHMDPF4BQfo-ADHZPo7vsuDZ_rmYww?e=tx2dud" xr:uid="{189F277D-3338-4A74-93E2-D841CEE5B50E}"/>
    <hyperlink ref="B158" r:id="rId155" display="https://ieeg-my.sharepoint.com/:b:/g/personal/transparencia_ieeg_org_mx/EQELFugterBKj2xZdAgVGwQBqCyWzEdBYuO-vSM66PtKzg?e=PXMOTk" xr:uid="{6491B5C3-9018-4975-94E1-419039CF2484}"/>
    <hyperlink ref="B159" r:id="rId156" display="https://ieeg-my.sharepoint.com/:b:/g/personal/transparencia_ieeg_org_mx/EVsdgL38OatPlDxb5_RXfQYBPctnudPe7KiDJLGh-kPiAw?e=8V2CK0" xr:uid="{253811E7-F275-4170-ABD4-039779EF859A}"/>
    <hyperlink ref="B160" r:id="rId157" display="https://ieeg-my.sharepoint.com/:b:/g/personal/transparencia_ieeg_org_mx/EefD-WVczbFKvmAojUa1sfsB7IAJT_bs9PriOattCrHQsQ?e=ZGylgA" xr:uid="{24C1E3C2-7E48-463B-8A3A-276DD6CBAC87}"/>
    <hyperlink ref="B161" r:id="rId158" display="https://ieeg-my.sharepoint.com/:b:/g/personal/transparencia_ieeg_org_mx/EWNuPg2iRDZDumMsaQBM5E0BQa3X5y1emdG-bmrW3a1RnQ?e=1DwDVi" xr:uid="{9308BB83-E9AB-40F4-ADAA-C46EBEF98553}"/>
    <hyperlink ref="B162" r:id="rId159" display="https://ieeg-my.sharepoint.com/:b:/g/personal/transparencia_ieeg_org_mx/ES9fzFV7oWdOjJJqp9sJhg4B8Gvr9m3ReBuGUPcvT34ypw?e=AnaEwK" xr:uid="{9F1F16C7-0069-4738-B4B7-8E29856C6E3B}"/>
    <hyperlink ref="B163" r:id="rId160" display="https://ieeg-my.sharepoint.com/:b:/g/personal/transparencia_ieeg_org_mx/EYHswN7RDWhDgZKbzzQoDFIBr0VH0uINj0d-k_Zj4MdqIQ?e=UK7fsb" xr:uid="{1C3F29D5-27CD-415B-959F-17211BC9DFAA}"/>
    <hyperlink ref="B164" r:id="rId161" display="https://ieeg-my.sharepoint.com/:b:/g/personal/transparencia_ieeg_org_mx/EZ5EmQMok4ZIlfwOwKWeAbwB0elR10DGZ39F8DXPxcWqpw?e=mNjuEa" xr:uid="{E1763C92-3323-4A22-9988-2E9CC4664BD5}"/>
    <hyperlink ref="B165" r:id="rId162" display="https://ieeg-my.sharepoint.com/:b:/g/personal/transparencia_ieeg_org_mx/EXrCRZfCWrBNpBRfB7cunvUBioDAQfQDQ8W0C5n-xANGug?e=hNkKpJ" xr:uid="{C054E2F8-8946-4E63-8C3B-31327D57C110}"/>
    <hyperlink ref="B166" r:id="rId163" display="https://ieeg-my.sharepoint.com/:b:/g/personal/transparencia_ieeg_org_mx/EfHwAe8rO5VGmqhXznySYkgBBvsFGvnvtmZQ5aUqanfm8g?e=nyvCqt" xr:uid="{909F872F-F742-40B8-936A-DE12B2C691C7}"/>
    <hyperlink ref="B167" r:id="rId164" display="https://ieeg-my.sharepoint.com/:b:/g/personal/transparencia_ieeg_org_mx/EWj53xpBc95DrFckZL4NDx0BR2qZ9GMqwb8PWAT2PA5seQ?e=kXFOF4" xr:uid="{2BEA59BC-11BE-4027-9979-E016418CCC41}"/>
    <hyperlink ref="B168" r:id="rId165" display="https://ieeg-my.sharepoint.com/:b:/g/personal/transparencia_ieeg_org_mx/EejiF8FiDrBAkdNlr3RfsDgBGVTCtFqlBwS1ORV9VjPsrg?e=EhNe6Y" xr:uid="{88C2F454-7846-4F9A-8CA6-7A52AFFCCAEF}"/>
    <hyperlink ref="B169" r:id="rId166" display="https://ieeg-my.sharepoint.com/:b:/g/personal/transparencia_ieeg_org_mx/EeFSBtxwv29DtWgVNGv1H3sBMZjFTjsboU1cR1Ch-SKzIQ?e=szuFBy" xr:uid="{83B57F1E-2ABD-4E1B-A71D-2194D54917F4}"/>
    <hyperlink ref="B170" r:id="rId167" display="https://ieeg-my.sharepoint.com/:b:/g/personal/transparencia_ieeg_org_mx/EcaeltiTRSNArl-Nq9Hvjm4BiH-TkxDT_IOhrhO4RKGA7w?e=WmGdIf" xr:uid="{EB88148D-A9F3-4D4D-A961-BAF1ECC95919}"/>
    <hyperlink ref="B171" r:id="rId168" display="https://ieeg-my.sharepoint.com/:b:/g/personal/transparencia_ieeg_org_mx/EdrYW4Eh8_1CiOe7YHuPbNUBFXEuC_BWAyAhBxrC0r4gvQ?e=Z5PmGK" xr:uid="{6D5071ED-703F-4A4A-8332-086744DEF7D2}"/>
    <hyperlink ref="B172" r:id="rId169" display="https://ieeg-my.sharepoint.com/:b:/g/personal/transparencia_ieeg_org_mx/Ed9611oRC0FPhhedLAoye5UBNM31bnz-7sWFA1SeepwXWw?e=bCEiSG" xr:uid="{6147F2A2-52FF-4132-B07C-F1745C98DC73}"/>
    <hyperlink ref="B173" r:id="rId170" display="https://ieeg-my.sharepoint.com/:b:/g/personal/transparencia_ieeg_org_mx/EbNMF4g24rdNldx6iL_8zmcBIp0-UtrF4aJE37V1RHPldQ?e=AcW6My" xr:uid="{C939B643-6147-4B17-9A14-60D4A3575919}"/>
    <hyperlink ref="B174" r:id="rId171" display="https://ieeg-my.sharepoint.com/:b:/g/personal/transparencia_ieeg_org_mx/EdwZh2eI4wpJvtALv9Vjf-MBJlRxT2YSH76-75C18uOBAg?e=c1ALDr" xr:uid="{FE98C170-F65C-4118-A87E-5BA1BC4755F7}"/>
    <hyperlink ref="B175" r:id="rId172" display="https://ieeg-my.sharepoint.com/:b:/g/personal/transparencia_ieeg_org_mx/EXvlgLb18qFPvDv06xLM4MMBvatH8HsP8b6pNdykjXUlBg?e=N0Nvot" xr:uid="{7F4A23E0-3ADA-4BCB-ADCA-C33B4E1CAEC2}"/>
    <hyperlink ref="B176" r:id="rId173" display="https://ieeg-my.sharepoint.com/:b:/g/personal/transparencia_ieeg_org_mx/EbjjCg6emDlAn-7icy6s4CoBwa--8fO0oiTMb1zUmPTjSg?e=c1g80q" xr:uid="{3CB03568-6414-45A9-9493-760D77FC7A74}"/>
    <hyperlink ref="B177" r:id="rId174" display="https://ieeg-my.sharepoint.com/:b:/g/personal/transparencia_ieeg_org_mx/EamOmoFihPZImQdo5WzksZ4B2Y9boLhzdWH_4qpueqk9Tw?e=0E4yWw" xr:uid="{17F5EB80-2E9D-4873-85E9-9133905EDCE1}"/>
    <hyperlink ref="B178" r:id="rId175" display="https://ieeg-my.sharepoint.com/:b:/g/personal/transparencia_ieeg_org_mx/EZ2AMfKle05Kr1sKdGJBprQBQdqWXeY8Gf6M-VqBQMXBig?e=wMxghy" xr:uid="{43FE5BDB-C753-47D6-A4AB-65272807F987}"/>
    <hyperlink ref="B179" r:id="rId176" display="https://ieeg-my.sharepoint.com/:b:/g/personal/transparencia_ieeg_org_mx/EbFHpTzMoQtLsAhozH7fCesBneEdtnWoVsjnOrJ6ToxzQA?e=uR2iU5" xr:uid="{A46D8121-F4C9-45B1-96F4-B87DAB1784D8}"/>
    <hyperlink ref="B180" r:id="rId177" display="https://ieeg-my.sharepoint.com/:b:/g/personal/transparencia_ieeg_org_mx/EcXMP6GS6LRDmQV_aCP-O5gB5txeNpWb-v3D-Bh8HUPmsA?e=031nZu" xr:uid="{060506A9-020D-459B-BC4E-053C115FB4CA}"/>
    <hyperlink ref="B181" r:id="rId178" display="https://ieeg-my.sharepoint.com/:b:/g/personal/transparencia_ieeg_org_mx/EVDwLqRRSTlPgv1w0dsMjjcBgPu_GQNxQLZxMlSSIsVpYQ?e=io3xOc" xr:uid="{D6BBDD23-6A9B-4458-B014-25EBC15F2530}"/>
    <hyperlink ref="B182" r:id="rId179" display="https://ieeg-my.sharepoint.com/:b:/g/personal/transparencia_ieeg_org_mx/EVbRdnIOpnNGinhaDXa-HM4BV_Qg2PZKs8bCFMLn9JmGGQ?e=Rvv6bG" xr:uid="{A6A81308-6A26-4B6F-8DF5-92D28802A97F}"/>
    <hyperlink ref="B183" r:id="rId180" display="https://ieeg-my.sharepoint.com/:b:/g/personal/transparencia_ieeg_org_mx/Ecg7nhbIJlNNsXHxnMHK9XIBIVSx1_enSwvzy3lXv4HwWw?e=ImA5rn" xr:uid="{15D81E4A-4D99-4E8B-AE5C-5E12309B0FC5}"/>
    <hyperlink ref="B184" r:id="rId181" display="https://ieeg-my.sharepoint.com/:b:/g/personal/transparencia_ieeg_org_mx/Eb3FKkBqDylPtpVTon4AGBMBD4DQhEd3y5iejQpkhL26ZQ?e=r53Y3R" xr:uid="{B8328B66-55C1-4FDC-9FB6-2C0BCA892E75}"/>
    <hyperlink ref="B185" r:id="rId182" display="https://ieeg-my.sharepoint.com/:b:/g/personal/transparencia_ieeg_org_mx/EetDEhxRRgRDjZ8dasKwj0YBjPaGetWdBjCQcJOzrDb4Vw?e=m2aJIK" xr:uid="{2A3F1E74-CD38-4794-B899-3166477BD258}"/>
    <hyperlink ref="B186" r:id="rId183" display="https://ieeg-my.sharepoint.com/:b:/g/personal/transparencia_ieeg_org_mx/EQO_ZWgcBANOmy_45ie-G_8Bdg1ZVKHyAFXDuS6WVCpUVA?e=Abphar" xr:uid="{B6E13425-FFBE-4EA1-B17B-C0F21AF741D4}"/>
    <hyperlink ref="B187" r:id="rId184" display="https://ieeg-my.sharepoint.com/:b:/g/personal/transparencia_ieeg_org_mx/EeStLgQDrr9LjS1mgHwEfy0Bu_GQ8ruy2g5Ma8SUXm7zkw?e=dDg6nO" xr:uid="{39224954-7B55-4F86-9ECD-91C6507C0867}"/>
    <hyperlink ref="B188" r:id="rId185" display="https://ieeg-my.sharepoint.com/:b:/g/personal/transparencia_ieeg_org_mx/Ee6lqT9tTzZBvd-JIlygJ68BhXL9sKiw_DRAbzJFx2WKlA?e=NNUK0G" xr:uid="{5CEDD1A4-F872-4739-9CED-8EDB39FBBB67}"/>
    <hyperlink ref="B189" r:id="rId186" display="https://ieeg-my.sharepoint.com/:b:/g/personal/transparencia_ieeg_org_mx/EejCzHFzsKRMu5s1kZYAxGABIIyfI9vBjA_IiHKBIS5HRQ?e=ptYxCx" xr:uid="{B6F6F5DF-04A0-4468-AFD9-B8A24A7AD752}"/>
    <hyperlink ref="B190" r:id="rId187" display="https://ieeg-my.sharepoint.com/:b:/g/personal/transparencia_ieeg_org_mx/EZa28uq64aFEu-D8LgPz0dAB0eWFWFzp9QCryi5dZ64_rg?e=HZF4iV" xr:uid="{56FC8B32-1B21-453C-8861-A1AB3368C8D0}"/>
    <hyperlink ref="B191" r:id="rId188" display="https://ieeg-my.sharepoint.com/:b:/g/personal/transparencia_ieeg_org_mx/EWhlB4jSpaRJn3uzlBOBkDEBQnxg8MuNQG7kJLgrgqYQWw?e=V73CEI" xr:uid="{BB00FC80-2C3A-4ECE-B822-90B229454FEF}"/>
    <hyperlink ref="B192" r:id="rId189" display="https://ieeg-my.sharepoint.com/:b:/g/personal/transparencia_ieeg_org_mx/EU9NX0Z8_cVDmpmThUZ243sBCncm6seguR-rThjI80lmvw?e=cp3831" xr:uid="{32FB8692-605D-4B02-9B3B-6F12FE87EF34}"/>
    <hyperlink ref="B193" r:id="rId190" display="https://ieeg-my.sharepoint.com/:b:/g/personal/transparencia_ieeg_org_mx/EQdc--FVWJBOrxcq9vWpm7MBK6i1Tds3zF535XWgNL_MhQ?e=GK7Md3" xr:uid="{FB6C4CF1-84F9-4073-B033-91FD2A85760D}"/>
    <hyperlink ref="B194" r:id="rId191" display="https://ieeg-my.sharepoint.com/:b:/g/personal/transparencia_ieeg_org_mx/EQJ_Ms_URfdNhpt8312JphABBnuDeQ3HDT194ZLqaquCew?e=0F9f2X" xr:uid="{848D2C3F-53BC-4035-9A5B-9E4E39EBB78B}"/>
    <hyperlink ref="B195" r:id="rId192" display="https://ieeg-my.sharepoint.com/:b:/g/personal/transparencia_ieeg_org_mx/EUSIwbTPPKxJsoXBEYKjdt8BXb99f1OedXgTREjLz1I1JA?e=uYjJYr" xr:uid="{590A66F5-D9A3-41EE-BB54-C76794F5F1F9}"/>
    <hyperlink ref="B196" r:id="rId193" display="https://ieeg-my.sharepoint.com/:b:/g/personal/transparencia_ieeg_org_mx/EWkVFhzhVLVMizlroLX4BXgB2yuqUGF4mQfCqPzI_pg2VA?e=PHLzpr" xr:uid="{04902709-B51C-466F-AAE0-874855061769}"/>
    <hyperlink ref="B197" r:id="rId194" display="https://ieeg-my.sharepoint.com/:b:/g/personal/transparencia_ieeg_org_mx/ER9NIzwyaKFMsVih0KTNmaMBuiVJo2F-6p5__TWLye9wEA?e=IeZKtI" xr:uid="{AFEB723C-DAB7-47B5-A2CA-23C6F0200FB2}"/>
    <hyperlink ref="B198" r:id="rId195" display="https://ieeg-my.sharepoint.com/:b:/g/personal/transparencia_ieeg_org_mx/EVxlQF8ITeJAkR5uHWdUbBUBCcPpbQVvpLvtoKT3pfKrOg?e=xxGxeY" xr:uid="{D5768F9F-C8B9-4056-BC92-DFA15D69BC61}"/>
    <hyperlink ref="B199" r:id="rId196" display="https://ieeg-my.sharepoint.com/:b:/g/personal/transparencia_ieeg_org_mx/EUvn9lAKztRJjnGVLFqUWMABEgqAGapF9w51ziKreCh_TA?e=RE0SBE" xr:uid="{8A4F2A74-D1A3-4AC3-A49D-50544D62130C}"/>
    <hyperlink ref="B200" r:id="rId197" display="https://ieeg-my.sharepoint.com/:b:/g/personal/transparencia_ieeg_org_mx/EQHBY3VC27BFngUyx2mIhqwBW9NT9gRZtSN0vsnHHLh_jg?e=mQBWNU" xr:uid="{3B33BD13-32E0-47C5-AF67-7D0EFCF6297A}"/>
    <hyperlink ref="B201" r:id="rId198" display="https://ieeg-my.sharepoint.com/:b:/g/personal/transparencia_ieeg_org_mx/Edq6i1XIfaxMpYVIq2YLMuYB1S-zZUr_0bmROcLS-l_9jQ?e=LE3ELz" xr:uid="{DCA9CA8A-2B8D-4466-95B3-21903335DFE4}"/>
    <hyperlink ref="B202" r:id="rId199" display="https://ieeg-my.sharepoint.com/:b:/g/personal/transparencia_ieeg_org_mx/ESr6CrUfXehJoQeKyY1LrewBZXCeUqLH91bbc_GcmIwd9w?e=dx1UkU" xr:uid="{ECFA4D16-B62D-4BF5-B196-019C4942B3F5}"/>
    <hyperlink ref="B203" r:id="rId200" display="https://ieeg-my.sharepoint.com/:b:/g/personal/transparencia_ieeg_org_mx/ER7gs0EHsY5GqGyLmE9ZqBsB6RQetgB6hYcY2T-vMvNGqw?e=PRAyYb" xr:uid="{A95F2C90-0813-4285-B090-D661B0CDBF9E}"/>
    <hyperlink ref="B204" r:id="rId201" display="https://ieeg-my.sharepoint.com/:b:/g/personal/transparencia_ieeg_org_mx/ESOwDaK5AsFEgExD8Y6RiToBsxgHt4H7NxZcZVtyw1HSZw?e=XiAwBD" xr:uid="{66E2F5B5-11CC-48CD-AB8D-6FD26B86C6A0}"/>
    <hyperlink ref="B205" r:id="rId202" display="https://ieeg-my.sharepoint.com/:b:/g/personal/transparencia_ieeg_org_mx/EWkJOMvDnNtDhwB_gcODHiYBWJR53BGgBCMdY9uKqEIubg?e=TfnU3o" xr:uid="{C1962C3D-66F9-45D3-ACE3-21C2F1B7C4C9}"/>
    <hyperlink ref="B206" r:id="rId203" display="https://ieeg-my.sharepoint.com/:b:/g/personal/transparencia_ieeg_org_mx/EaVIw9iV18JGi0591vWJ6fwBwGphm8u_iPN5vizpU343oQ?e=mKcLZc" xr:uid="{48B08195-58D2-44FE-97DE-5DE9CDA5D33F}"/>
    <hyperlink ref="B207" r:id="rId204" display="https://ieeg-my.sharepoint.com/:b:/g/personal/transparencia_ieeg_org_mx/ESLvSWyuFIJDqdDqlfW63x8BlqPe1Gaz2SZXvjoGCIXfGw?e=N4mxw5" xr:uid="{629683F3-5C09-46E4-A410-980A16B20A24}"/>
    <hyperlink ref="B208" r:id="rId205" display="https://ieeg-my.sharepoint.com/:b:/g/personal/transparencia_ieeg_org_mx/EZ9-NvDXHRJMp9WY3GSei2wBak1dr-1_e9cwnU4kwUWdXw?e=n5Plj0" xr:uid="{DDD0BCE5-3B21-4D13-AEC7-124CAE4D034E}"/>
    <hyperlink ref="B209" r:id="rId206" display="https://ieeg-my.sharepoint.com/:b:/g/personal/transparencia_ieeg_org_mx/EZ7sO_si5g5Os5r8jQCfQi8Bpft7aiAXaCoBI_sS_aANnw?e=DaKMLW" xr:uid="{D2FA4551-2BD7-4E4F-96A7-977C57CAB2A7}"/>
    <hyperlink ref="B210" r:id="rId207" display="https://ieeg-my.sharepoint.com/:b:/g/personal/transparencia_ieeg_org_mx/EQcnR3lKER1Pk1uqKTwyQVUBchXkSStaYTOkgxeKSxQKcw?e=IE4RLl" xr:uid="{B8194687-22DF-43A2-AB0B-05ADC1CBC132}"/>
    <hyperlink ref="B211" r:id="rId208" display="https://ieeg-my.sharepoint.com/:b:/g/personal/transparencia_ieeg_org_mx/ETkYC1GDUB1OpXcoRRYsVcABp4oe9PZAXcXah8TDljPMQg?e=OcyMsF" xr:uid="{A6561BDF-B82E-4037-91BD-1FF78172E852}"/>
    <hyperlink ref="B212" r:id="rId209" display="https://ieeg-my.sharepoint.com/:b:/g/personal/transparencia_ieeg_org_mx/EReXzkqrwxZCpTMvuI11jZkB1Ct5OOC5c1_nMr9DqzBjhw?e=s7Krqb" xr:uid="{ECE05ACB-6FFE-4CB0-BAAD-1E58517A9776}"/>
    <hyperlink ref="B213" r:id="rId210" display="https://ieeg-my.sharepoint.com/:b:/g/personal/transparencia_ieeg_org_mx/EfLdhknCbJZOr94Z0pOcB2QBSHqsuPkF1Fc6_U-gpp_Odw?e=jl2kd8" xr:uid="{F7F1DF54-8466-4E17-93B5-4E8F364800EC}"/>
    <hyperlink ref="B214" r:id="rId211" display="https://ieeg-my.sharepoint.com/:b:/g/personal/transparencia_ieeg_org_mx/ESOQ8ypKin1MtVXnHsdTN4EBGhfV39X84fV3_opizfjdEA?e=ZZBpnZ" xr:uid="{BA93DFF0-D671-46B2-BE0E-78A5AF26A11F}"/>
    <hyperlink ref="B215" r:id="rId212" display="https://ieeg-my.sharepoint.com/:b:/g/personal/transparencia_ieeg_org_mx/EX_-awG1059BvIKjfD0ZxKIBIuCY6fGScWDaMsEFiDOsyg?e=RY9rLh" xr:uid="{5E7B69AB-9E04-4BFC-ABAB-326B2448849F}"/>
    <hyperlink ref="B216" r:id="rId213" display="https://ieeg-my.sharepoint.com/:b:/g/personal/transparencia_ieeg_org_mx/EQpT7I0JKiRFt4C59j-CKnwB9wd5QcVv1u9LGNaACaQ6Fg?e=OgwT2P" xr:uid="{C8309A01-7257-4E26-AEBE-07F9408BF154}"/>
    <hyperlink ref="B217" r:id="rId214" display="https://ieeg-my.sharepoint.com/:b:/g/personal/transparencia_ieeg_org_mx/EXJ9SvKxSJRIiSJNWEPq8DYBr-4wkJ8QBWccDb_9Fi7kIw?e=f5UvJQ" xr:uid="{D5F70EF6-66BB-43A5-A91B-C4D1D909B84E}"/>
    <hyperlink ref="B218" r:id="rId215" display="https://ieeg-my.sharepoint.com/:b:/g/personal/transparencia_ieeg_org_mx/EYCAt7f5H95FvBBjsmcpwSMBUefZtuxbAZ5Zo7Rr7L5m6w?e=9624lR" xr:uid="{ABAE48A7-F091-4CAD-AAEA-23CE92AE0590}"/>
    <hyperlink ref="B219" r:id="rId216" display="https://ieeg-my.sharepoint.com/:b:/g/personal/transparencia_ieeg_org_mx/EYEBUQBhULdGiXSIc9cF3q0BYxgMwV4G6_azRNCozagwTg?e=5Ig0UZ" xr:uid="{4F1EA52C-60C7-44F3-89D5-CE141EA48AA2}"/>
    <hyperlink ref="B220" r:id="rId217" display="https://ieeg-my.sharepoint.com/:b:/g/personal/transparencia_ieeg_org_mx/ETklKORm5DFFmRk-Pm8oz2MBf-gtgVj7BSl-ju9Ru8wMsg?e=LOrH9J" xr:uid="{C212C3C4-885B-4D30-9CEF-CAF53A370E45}"/>
    <hyperlink ref="B221" r:id="rId218" display="https://ieeg-my.sharepoint.com/:b:/g/personal/transparencia_ieeg_org_mx/EWJNZEZ83ctNiw7q5QCKLrYBWZKrYXVY1N-d_XaNj1I_bw?e=2lM8dA" xr:uid="{B85DCB21-D45D-4DB2-B10C-F7C201FF8222}"/>
    <hyperlink ref="B222" r:id="rId219" display="https://ieeg-my.sharepoint.com/:b:/g/personal/transparencia_ieeg_org_mx/Eavifmvi_tNIqHXkM6h-2uoBMZrc4G8xgbd-pTEQevDaog?e=3hhhSk" xr:uid="{F57BE443-70AE-436C-BA35-768B8961C4F4}"/>
    <hyperlink ref="B223" r:id="rId220" display="https://ieeg-my.sharepoint.com/:b:/g/personal/transparencia_ieeg_org_mx/EXFAx6js8OlJlNrIlG7baVcBIrhTe9WakxaPVYtHCUTMhQ?e=N0QLZb" xr:uid="{B880FFA0-9BDA-4097-9CBE-77FE42A47107}"/>
    <hyperlink ref="B224" r:id="rId221" display="https://ieeg-my.sharepoint.com/:b:/g/personal/transparencia_ieeg_org_mx/EbPDp7hoW-FNgdXIkYK_uG8BWXuimMFYqtBPR65w6wldSA?e=GDhTI1" xr:uid="{EC591DE8-93A7-4FE4-BB02-112CEBEDBD90}"/>
    <hyperlink ref="B225" r:id="rId222" display="https://ieeg-my.sharepoint.com/:b:/g/personal/transparencia_ieeg_org_mx/Ed2AE64LMdxJk2vvqZO_OaUBqCT__g5o1VapdjuFL9LuYA?e=A0Z6cS" xr:uid="{2C783CDD-C38A-4BD0-A737-2B4FF7C409D6}"/>
    <hyperlink ref="B226" r:id="rId223" display="https://ieeg-my.sharepoint.com/:b:/g/personal/transparencia_ieeg_org_mx/EQoi_WJ44KVPnnZfSdW0rbQBevvCtJFdVRIwnZ-wf7j5Qg?e=4dKAo3" xr:uid="{A3274D93-3EA9-4DE4-9CEE-23FF59D34BA2}"/>
    <hyperlink ref="B227" r:id="rId224" display="https://ieeg-my.sharepoint.com/:b:/g/personal/transparencia_ieeg_org_mx/EZEIL1fb0wFHkxftQkosaq4B1XMoPCBgqCUhwOkFyBWxXg?e=G0PvGu" xr:uid="{AEAC5F4F-54E2-432A-A348-EBF772FF45A3}"/>
    <hyperlink ref="B228" r:id="rId225" display="https://ieeg-my.sharepoint.com/:b:/g/personal/transparencia_ieeg_org_mx/ES_NJMbZQwVArGGO4kxjWNABnVh1wZik4UZKS9Cq65e-Pw?e=yL8Duj" xr:uid="{85AD4E66-44C4-4190-B580-1529D0C1D1A3}"/>
    <hyperlink ref="B229" r:id="rId226" display="https://ieeg-my.sharepoint.com/:b:/g/personal/transparencia_ieeg_org_mx/EbxIUFtMd7hOseg2tMZh85UBXy-eXMbO-tPfbqR25HvJyQ?e=RQeHUt" xr:uid="{CFBD6C65-B1CD-45EE-BB5E-B087C735FB0D}"/>
    <hyperlink ref="B230" r:id="rId227" display="https://ieeg-my.sharepoint.com/:b:/g/personal/transparencia_ieeg_org_mx/EXDt7zUj8mZBocgD1Ph0kQEBw1wzyBChpjNkZeTpv-X0GQ?e=xCUG5d" xr:uid="{EDDAA025-4754-49B8-A2F9-895C7313AF2F}"/>
    <hyperlink ref="B231" r:id="rId228" display="https://ieeg-my.sharepoint.com/:b:/g/personal/transparencia_ieeg_org_mx/ETHQtFCLMQdCkM7AO1MYfPgBYUGHbfdpda_Sfa6zD9ucKg?e=hSOW0y" xr:uid="{AC7ADA9B-A873-499E-BE01-4838F412B0E0}"/>
    <hyperlink ref="B232" r:id="rId229" display="https://ieeg-my.sharepoint.com/:b:/g/personal/transparencia_ieeg_org_mx/EUjCDhiSwUNDpEdepmGQTDcBOWATG_7i0PhpWYNtgvN6PA?e=xF1rQL" xr:uid="{1518F30D-79EA-4372-B89D-4AD2E0F146D8}"/>
    <hyperlink ref="B233" r:id="rId230" display="https://ieeg-my.sharepoint.com/:b:/g/personal/transparencia_ieeg_org_mx/Ea2PNvtxYktDqNlK432GxxQB1rv0EiBEWiVWbguetLYfnw?e=yky7FD" xr:uid="{F39C456B-EEED-4BDE-99CB-378397AD7D00}"/>
    <hyperlink ref="B234" r:id="rId231" display="https://ieeg-my.sharepoint.com/:b:/g/personal/transparencia_ieeg_org_mx/EQcI-mh0VyBIvttxUFBAlKwByz54mjJ3uMqR1JgtQx5kug?e=L64cZh" xr:uid="{D184F7CB-0F3E-48CF-9D6F-5E7597F74BE2}"/>
    <hyperlink ref="B235" r:id="rId232" display="https://ieeg-my.sharepoint.com/:b:/g/personal/transparencia_ieeg_org_mx/EZUMysu-e2lDj3OgSmyACxwBswKD6BXFKOyfJY-PNRstYg?e=LheciX" xr:uid="{EE814804-5E44-4932-BC04-61611F150FC6}"/>
    <hyperlink ref="B236" r:id="rId233" display="https://ieeg-my.sharepoint.com/:b:/g/personal/transparencia_ieeg_org_mx/EeA7Fa8yPMROhxdFWO6nlW0Bf0Hwc5QmgKG3lWZoFS7Opg?e=zmHgNt" xr:uid="{11019BF2-0DC9-41A8-AD93-8170BB7BC169}"/>
    <hyperlink ref="B237" r:id="rId234" display="https://ieeg-my.sharepoint.com/:b:/g/personal/transparencia_ieeg_org_mx/EWv6jpXsCu5GrCWMboR2l7sB8SU0F-FbY_nyBWWwr2ujQg?e=5zxyAw" xr:uid="{77AFEC5C-BAE2-4C37-8474-2D9F89E333CB}"/>
    <hyperlink ref="B238" r:id="rId235" display="https://ieeg-my.sharepoint.com/:b:/g/personal/transparencia_ieeg_org_mx/EWXDUHDoLjBEnmRkxLh9SiYBmlS0AsAFD_qbgFmcGudlBg?e=wiMEI6" xr:uid="{970487CB-72EE-4296-9709-150CF4BBBEFA}"/>
    <hyperlink ref="B239" r:id="rId236" display="https://ieeg-my.sharepoint.com/:b:/g/personal/transparencia_ieeg_org_mx/Eem4G-NXP-hAhv48cQ08zEgBYT2760AleOvoEr3UY5jQNw?e=fbBC2D" xr:uid="{1ECD648D-A4D5-4F06-89C2-5296DEBE2F4E}"/>
    <hyperlink ref="B240" r:id="rId237" display="https://ieeg-my.sharepoint.com/:b:/g/personal/transparencia_ieeg_org_mx/EQqniWapZkhBuQ2-hadvpPEBP8-RO0nEt9r_Id4XimfVsA?e=cHgoGf" xr:uid="{C3393505-86B1-4C5D-BFA3-699EE05B1E47}"/>
    <hyperlink ref="B241" r:id="rId238" display="https://ieeg-my.sharepoint.com/:b:/g/personal/transparencia_ieeg_org_mx/EfqPZ6MQtJ5EhW47GlU-M3sB8lsI89mGcQpRuVz_VoWusA?e=6FVBXm" xr:uid="{2D8B80F6-1ABE-4CC0-8296-86D4E4129251}"/>
    <hyperlink ref="B242" r:id="rId239" display="https://ieeg-my.sharepoint.com/:b:/g/personal/transparencia_ieeg_org_mx/EStBr8Kn_1xKsUFaKG5iT1QB3NqB-ahvfiaHFdTtk4NRHw?e=baJaiD" xr:uid="{86C0D68D-9479-4878-96D2-16CCFE26373B}"/>
    <hyperlink ref="B243" r:id="rId240" display="https://ieeg-my.sharepoint.com/:b:/g/personal/transparencia_ieeg_org_mx/ER9Bz0-dJUlLpwVfSLOv6B0BqxIVuXrU9vRIPt8VhiQZkQ?e=2v4C8Y" xr:uid="{FDEC3269-B5B2-41AB-B79A-0992C49D9611}"/>
    <hyperlink ref="B244" r:id="rId241" display="https://ieeg-my.sharepoint.com/:b:/g/personal/transparencia_ieeg_org_mx/ERGNO8L78uxJgs4WWA8lRVAB9HCPKzn7RClJYghDybG_DA?e=hBDUyX" xr:uid="{A9868B39-0293-4191-8F54-9692DC8F2C7E}"/>
    <hyperlink ref="B245" r:id="rId242" display="https://ieeg-my.sharepoint.com/:b:/g/personal/transparencia_ieeg_org_mx/EdLAtNPKLplEi6gQ1OKzEakB_m0f-TNX5fcQ4OivexDAQg?e=l2tRb4" xr:uid="{E9130053-AFD1-4273-B412-188EB9F6D357}"/>
    <hyperlink ref="B246" r:id="rId243" display="https://ieeg-my.sharepoint.com/:b:/g/personal/transparencia_ieeg_org_mx/EW5SH8ieUYVNib0lNmSmWhcBrn1pFZmd-oGUtu9sJeNLZA?e=yBytPo" xr:uid="{43BBBE24-BE3D-44D8-BC58-9365AAA652D0}"/>
    <hyperlink ref="B247" r:id="rId244" display="https://ieeg-my.sharepoint.com/:b:/g/personal/transparencia_ieeg_org_mx/ETr8MYqGU_RFlzynnHULTA0B_hz1iPzI3s2QqOqxmoKCoQ?e=BsoWdY" xr:uid="{A6AD25F4-EFEE-4E69-97E7-146237AFD21E}"/>
    <hyperlink ref="B248" r:id="rId245" display="https://ieeg-my.sharepoint.com/:b:/g/personal/transparencia_ieeg_org_mx/EVVn7Irc8ItNtUkTlw_Rui0B_VZX9jua6ywx9i1d-J4b5g?e=fvsesW" xr:uid="{9F321983-B433-4B00-8B9C-E581344D4B1F}"/>
    <hyperlink ref="B249" r:id="rId246" display="https://ieeg-my.sharepoint.com/:b:/g/personal/transparencia_ieeg_org_mx/EXlK2HwkbfhMr_lVvR8gL3gB7nWVTwbVj9l70bNiOjn0AQ?e=gTsZ8U" xr:uid="{12848FCF-B87A-46A2-8D67-D569B957F770}"/>
    <hyperlink ref="B250" r:id="rId247" display="https://ieeg-my.sharepoint.com/:b:/g/personal/transparencia_ieeg_org_mx/EYdj-CJcY6pIiwbS_BlxZKQBN6kIqcJht-z1LuuCJOK5IA?e=K7mfyd" xr:uid="{A734ABA0-B302-4842-83C3-AEB8AF1E7282}"/>
    <hyperlink ref="B251" r:id="rId248" display="https://ieeg-my.sharepoint.com/:b:/g/personal/transparencia_ieeg_org_mx/Ef-7ouGRaihAs1NEY2FA8H0BduNWpTSDp882IXH2e4qs4g?e=G6LvQI" xr:uid="{2DF65A4E-F48F-40A6-98BD-A2C624A4F069}"/>
    <hyperlink ref="B252" r:id="rId249" display="https://ieeg-my.sharepoint.com/:b:/g/personal/transparencia_ieeg_org_mx/ESpGoIiz_zFGlQRidCPVQLYBUXpyTdEXD6kLFCPDrOtC8Q?e=FEs1Wg" xr:uid="{305F73E6-9840-462D-B43D-2E15D79EE7B5}"/>
    <hyperlink ref="B253" r:id="rId250" display="https://ieeg-my.sharepoint.com/:b:/g/personal/transparencia_ieeg_org_mx/ES8SL_qWlDRFubquuUnMEGYBDqVG3SFzDBa42R8HUBBxqw?e=ynWFcy" xr:uid="{9E5B5CE7-CBBA-49AB-9C64-648A7E23BB28}"/>
    <hyperlink ref="B254" r:id="rId251" display="https://ieeg-my.sharepoint.com/:b:/g/personal/transparencia_ieeg_org_mx/EdjQF5v-OsZJsgIHyWxVupUBC2dXvd66MV5qQATJiIXqOA?e=2nmfmI" xr:uid="{C2567A33-A4D5-4ED2-B73B-D61D9B86C1D0}"/>
    <hyperlink ref="B255" r:id="rId252" display="https://ieeg-my.sharepoint.com/:b:/g/personal/transparencia_ieeg_org_mx/EQVL5u_G-4BBhRCB1-St-ngB4MGDlG_5vI6L9Z7mu-jXgQ?e=g4KUO5" xr:uid="{1DE568CF-837F-4112-97F8-C4E70E714897}"/>
    <hyperlink ref="B256" r:id="rId253" display="https://ieeg-my.sharepoint.com/:b:/g/personal/transparencia_ieeg_org_mx/EWv2AUlHrAVOqaacZL9ls9sBT_yyzt3OC2usJDLgJW7FUA?e=pmx5X7" xr:uid="{22FD08ED-8FC0-43B3-84DF-C11AFA912BDB}"/>
    <hyperlink ref="B257" r:id="rId254" display="https://ieeg-my.sharepoint.com/:b:/g/personal/transparencia_ieeg_org_mx/ESq14LjUb5ZOktk8DIzKVd4BXaNZunRKcbtCXoCn9S9Lew?e=NoGnBk" xr:uid="{689B06B4-B54A-4A55-ACF1-54D2045F7E0A}"/>
    <hyperlink ref="B258" r:id="rId255" display="https://ieeg-my.sharepoint.com/:b:/g/personal/transparencia_ieeg_org_mx/ERQK9-WRdoxLmXng0_dCgdUBhB_4YvgGQ0wxqwLuu9Cv0A?e=UfyxE9" xr:uid="{DBFD9EC3-95F0-460C-B212-28E1B1D1A95A}"/>
    <hyperlink ref="B259" r:id="rId256" display="https://ieeg-my.sharepoint.com/:b:/g/personal/transparencia_ieeg_org_mx/EbV6qk0JXx1IkKf51R8Ok4IBZdvX9k-Bq6FDeM8KecfEdA?e=GGn8ar" xr:uid="{5B3EE10C-E876-4386-9B98-077C85C93E4A}"/>
    <hyperlink ref="B260" r:id="rId257" display="https://ieeg-my.sharepoint.com/:b:/g/personal/transparencia_ieeg_org_mx/ET5_XwWmbNdHjZMMwQzpfcsBmzKRWxZZZgkG1CyEyR4fkw?e=5ixc7I" xr:uid="{C61C87E4-E956-4813-BB33-14E134958C26}"/>
    <hyperlink ref="B261" r:id="rId258" display="https://ieeg-my.sharepoint.com/:b:/g/personal/transparencia_ieeg_org_mx/EUaxwmAy3uJFpWbDMKqzPXwBsuvTbWJaNwpfyzdvvGTarQ?e=zBhqsd" xr:uid="{E328040D-AB1F-4515-BB6A-197EE987229E}"/>
    <hyperlink ref="B262" r:id="rId259" display="https://ieeg-my.sharepoint.com/:b:/g/personal/transparencia_ieeg_org_mx/ERTbwa6EQ6lDvfGNdAXZfWUBuweVeUEQ9r-Se23uBpTQHA?e=HP0poN" xr:uid="{29516C8F-55E8-4550-BEF0-5F37079016C0}"/>
    <hyperlink ref="B263" r:id="rId260" display="https://ieeg-my.sharepoint.com/:b:/g/personal/transparencia_ieeg_org_mx/EbBH-dB4Ob9LrAqxa9EalxkBAc9qJ4RAof7U7LAql4ZbSA?e=apPloV" xr:uid="{B1054A21-D3FD-4677-A99C-57DDBD40CF58}"/>
    <hyperlink ref="B264" r:id="rId261" display="https://ieeg-my.sharepoint.com/:b:/g/personal/transparencia_ieeg_org_mx/EYR0BOOJ9IZElg1dLdMQybgBmUtmZClNHDqxEjOoIhyHBw?e=qcVNBa" xr:uid="{8083131D-864C-4EF8-8DC6-76983B945B94}"/>
    <hyperlink ref="B265" r:id="rId262" display="https://ieeg-my.sharepoint.com/:b:/g/personal/transparencia_ieeg_org_mx/EYG_MqhlMS9Htkm_N2uTy5UBcLDjeVGC5-0OPwlV7bA_Hw?e=W53oUw" xr:uid="{477732B3-B9DA-485A-BD54-9CBE8ED13E02}"/>
    <hyperlink ref="B266" r:id="rId263" display="https://ieeg-my.sharepoint.com/:b:/g/personal/transparencia_ieeg_org_mx/EewX8kFwW6JBsFdZQJJMPhgBDO4Bx_qfOyx719jvBZVB_g?e=DZzxiQ" xr:uid="{8B0C06DE-BF10-4CAA-942A-8BF241E4C7AD}"/>
    <hyperlink ref="B267" r:id="rId264" display="https://ieeg-my.sharepoint.com/:b:/g/personal/transparencia_ieeg_org_mx/EcYd7_8PIzRNi29IuoMkRxABU9R1Yy8iWWXY3jJptMFfHg?e=yWbJ9a" xr:uid="{8D009B6D-EA38-4DEF-8DF9-FB6CC9357789}"/>
    <hyperlink ref="B268" r:id="rId265" display="https://ieeg-my.sharepoint.com/:b:/g/personal/transparencia_ieeg_org_mx/EQGNhhLoNdhFiLycprj3iB4BiAFHZzPVaWiceb78CmDP6w?e=QaaGqL" xr:uid="{61818FE5-B783-4E87-B5E1-48353AB5ED63}"/>
    <hyperlink ref="B269" r:id="rId266" display="https://ieeg-my.sharepoint.com/:b:/g/personal/transparencia_ieeg_org_mx/EeU42--u_sJOtSY-DMvvgVkBT74qzqiwT1n3unmCkHSD1w?e=P8uc19" xr:uid="{7228DF0A-05F7-4B8E-8DFB-375FAB5308F1}"/>
    <hyperlink ref="B270" r:id="rId267" display="https://ieeg-my.sharepoint.com/:b:/g/personal/transparencia_ieeg_org_mx/EZKdJoH-zANMjmyrUOGqc7EBqPRy_2D6Lya6QKdkqjiNaA?e=Y18Q7f" xr:uid="{7A4F6054-D5A0-414A-82D2-9C77D458A7A7}"/>
    <hyperlink ref="B271" r:id="rId268" display="https://ieeg-my.sharepoint.com/:b:/g/personal/transparencia_ieeg_org_mx/EaevSg9YAR9GiHyBgYksQ1kBVnDuR6_pZ3RTQdkbe2NTmw?e=312xy1" xr:uid="{25DE8BE2-0A44-436B-9448-4255339A0361}"/>
    <hyperlink ref="B272" r:id="rId269" display="https://ieeg-my.sharepoint.com/:b:/g/personal/transparencia_ieeg_org_mx/EXFvpCBNj79FiZHRszgMFnkBUXvVMD7a59hHwceQ3gM2Ww?e=wYW9wy" xr:uid="{AE814FD1-2452-4F48-A0BA-1BEB3E6ACF43}"/>
    <hyperlink ref="B273" r:id="rId270" display="https://ieeg-my.sharepoint.com/:b:/g/personal/transparencia_ieeg_org_mx/EfCrrEwoOCJIpfO2kV9aod4B3UjoD4qU4WnHnZt4aRMdWA?e=iGWrTi" xr:uid="{045B640A-8C94-41C0-9220-51672C1AC5A0}"/>
    <hyperlink ref="B274" r:id="rId271" display="https://ieeg-my.sharepoint.com/:b:/g/personal/transparencia_ieeg_org_mx/EVvD8w5WFTJKjQBMcigzrJ4BqIw7HWiP3AiaDmHaiTvrqQ?e=HyPF5J" xr:uid="{6F55512C-F7CE-4DB3-8F51-D5AF73782CE8}"/>
    <hyperlink ref="B275" r:id="rId272" display="https://ieeg-my.sharepoint.com/:b:/g/personal/transparencia_ieeg_org_mx/EWw9pShcGyFAvPnd-bBwXzMBoyjHDSGUr1Xc7WozcZtEDQ?e=tgwAuY" xr:uid="{4A78CE1D-82CC-4F95-B042-A703A39DB811}"/>
    <hyperlink ref="B276" r:id="rId273" display="https://ieeg-my.sharepoint.com/:b:/g/personal/transparencia_ieeg_org_mx/Ef8vKEn80NNFmiD4Xu4QDfwBg6mR7krx6lDOxQxdoFUrUg?e=eog6oq" xr:uid="{251CB675-1697-45FE-B3E0-805AB9BF7597}"/>
    <hyperlink ref="B277" r:id="rId274" display="https://ieeg-my.sharepoint.com/:b:/g/personal/transparencia_ieeg_org_mx/EeQzNl24EtFHltgUK-fjTEsBlwsBT1U09Er-39cjRWXJeg?e=VcF8pQ" xr:uid="{EA8F3DEA-BAE7-4ADF-B642-6E284F77E3BD}"/>
    <hyperlink ref="B278" r:id="rId275" display="https://ieeg-my.sharepoint.com/:b:/g/personal/transparencia_ieeg_org_mx/Ef6RXdQKX_dHtTlJpjzpXMcBj_4EjxiTKECK5VCKPhx3sA?e=Qg8r9H" xr:uid="{B9544879-50A9-44E8-A523-CD1A1E02503B}"/>
    <hyperlink ref="B279" r:id="rId276" display="https://ieeg-my.sharepoint.com/:b:/g/personal/transparencia_ieeg_org_mx/ET9LGUAG0SJNo3ShrdrfRV0B3nCpk-Wr2vyCa-gTVqYt0g?e=5fucWd" xr:uid="{35683F42-C1DD-4335-91EE-6EB9C63765D0}"/>
    <hyperlink ref="B280" r:id="rId277" display="https://ieeg-my.sharepoint.com/:b:/g/personal/transparencia_ieeg_org_mx/EVRih3SoUJJBtWRQDtSmFoUBslBXZbA91r5n0DmhRgNpLQ?e=cF5lVc" xr:uid="{0F7A3EBF-849C-409C-AF8D-5F2ABDC66463}"/>
    <hyperlink ref="B281" r:id="rId278" display="https://ieeg-my.sharepoint.com/:b:/g/personal/transparencia_ieeg_org_mx/EWa-d7Qly2tIsaNaed7e8aIBRAyY8jK-JzVbqyyMRPVtqg?e=HSWVUo" xr:uid="{31D510CF-F5A0-4F5E-8E24-3713F10D847D}"/>
    <hyperlink ref="B282" r:id="rId279" display="https://ieeg-my.sharepoint.com/:b:/g/personal/transparencia_ieeg_org_mx/EcoO3Rn_6JpNvZbnkDWg9FgBVKVhfGAPY1xAPko6kXh3ig?e=df8lrU" xr:uid="{05AE9601-3B81-4CA4-AADC-3AD7C1DF3DF7}"/>
    <hyperlink ref="B283" r:id="rId280" display="https://ieeg-my.sharepoint.com/:b:/g/personal/transparencia_ieeg_org_mx/EZFGqAf_K5lLqh_dD4epOREBoBYY2GHZOMHE93go4st45Q?e=SRCUW1" xr:uid="{106F9040-0373-4AC9-90E4-C9630D6D6576}"/>
    <hyperlink ref="B284" r:id="rId281" display="https://ieeg-my.sharepoint.com/:b:/g/personal/transparencia_ieeg_org_mx/EWpUFDedwMdOoEF_1xRhayMBBDNfbvlPh4A7ytjlMVlSYQ?e=tToVQI" xr:uid="{E5DC410F-1BEE-4AAF-90FC-5E5D10297169}"/>
    <hyperlink ref="B285" r:id="rId282" display="https://ieeg-my.sharepoint.com/:b:/g/personal/transparencia_ieeg_org_mx/ES2jcWdwmV1PjGL4q_o8a-kBHDx5Zf0kQGnKoVBQQx2_oA?e=JgRIAX" xr:uid="{96D02BCA-3580-4CAE-8ECC-40905B541857}"/>
    <hyperlink ref="B286" r:id="rId283" display="https://ieeg-my.sharepoint.com/:b:/g/personal/transparencia_ieeg_org_mx/EW_veMBlmGFKjrOM_dAYrvUBdKs-eoaFXqjNCrFNxWYmfQ?e=RsQKN1" xr:uid="{617FC3E1-31B5-4DCA-A682-8E8EFD38B96A}"/>
    <hyperlink ref="B287" r:id="rId284" display="https://ieeg-my.sharepoint.com/:b:/g/personal/transparencia_ieeg_org_mx/EcSRnHVtc15EkT7u2nscDQQBtMfdTGPnUqp_6KVp1KAtsA?e=EOmx6n" xr:uid="{A3178446-33FE-4147-BBE7-CC99BE12FE25}"/>
    <hyperlink ref="B288" r:id="rId285" display="https://ieeg-my.sharepoint.com/:b:/g/personal/transparencia_ieeg_org_mx/EVkDOHG3XPRJstFN91pPcDEBD_59kwKMJ1BVNhyPwLBI7w?e=100Tut" xr:uid="{A7C9F7C9-D3A3-4069-81CA-709FB5C4386D}"/>
    <hyperlink ref="B289" r:id="rId286" display="https://ieeg-my.sharepoint.com/:b:/g/personal/transparencia_ieeg_org_mx/EbpYRm3LhIJEveLs_kiD_T4BRAIatl1GoITUl7EtkfTLgg?e=u4Odc8" xr:uid="{9D166E9A-DCFF-45CD-B2E9-A8538AA368AF}"/>
    <hyperlink ref="B290" r:id="rId287" display="https://ieeg-my.sharepoint.com/:b:/g/personal/transparencia_ieeg_org_mx/EUr394CW_ztImgSTx8KVH5IBVecPs7qugU0Xmmhugyc0Ag?e=NwC3rI" xr:uid="{B1DEB666-976E-428C-B5B4-79AB58AB009E}"/>
    <hyperlink ref="B291" r:id="rId288" display="https://ieeg-my.sharepoint.com/:b:/g/personal/transparencia_ieeg_org_mx/EcOQwaYJt4JDsk2HyAFi_DYBb1ZHu89FLPyhC9ktfcjLpQ?e=rnuC8f" xr:uid="{CBCD95AE-BACD-4B81-8F2D-EC70B9D221A6}"/>
    <hyperlink ref="B292" r:id="rId289" display="https://ieeg-my.sharepoint.com/:b:/g/personal/transparencia_ieeg_org_mx/ERDsk66QkstChcJ1kcTOBFoB3Mt0R5wFBFRyPdkr01mvTA?e=HmeA6q" xr:uid="{02809496-229F-4EEB-A47A-D0B197B9B433}"/>
    <hyperlink ref="B293" r:id="rId290" display="https://ieeg-my.sharepoint.com/:b:/g/personal/transparencia_ieeg_org_mx/Efi-8iBg29JPowEakVpYUR8Bi3pTBneweqGuLDjtXwwTgA?e=Q86cN0" xr:uid="{FE5E3F51-4970-4A5B-B81D-5E31C73716FC}"/>
    <hyperlink ref="B294" r:id="rId291" display="https://ieeg-my.sharepoint.com/:b:/g/personal/transparencia_ieeg_org_mx/EYCUYasH-iJKsT--JG12ZXEBmWECdz0RnS7HZhpVXwgGcg?e=fCydUz" xr:uid="{5AA9290F-2D04-4775-9A14-763ECD662EDE}"/>
    <hyperlink ref="B295" r:id="rId292" display="https://ieeg-my.sharepoint.com/:b:/g/personal/transparencia_ieeg_org_mx/EVK1K9Oe4WhOsOeHxY18GOIBccgFUp9aaQW7C1SMOHeP0A?e=nvYAwQ" xr:uid="{044BD570-DF16-417F-A811-1829FCAB2F28}"/>
    <hyperlink ref="B296" r:id="rId293" display="https://ieeg-my.sharepoint.com/:b:/g/personal/transparencia_ieeg_org_mx/EYydo-exuwFGswftJVYPEVABnXZftqAJ1QOZk0zGAyai3A?e=3CmKMy" xr:uid="{3DCC39DE-1636-44CA-B4E7-CB745E8C7BAD}"/>
    <hyperlink ref="B297" r:id="rId294" display="https://ieeg-my.sharepoint.com/:b:/g/personal/transparencia_ieeg_org_mx/EZHdz7-UZcxJlFDrSMYAymkB59O3k5GQNUGH4_XCn-ahbQ?e=16yN75" xr:uid="{C63A1321-8626-4407-949E-76797180782C}"/>
    <hyperlink ref="B298" r:id="rId295" display="https://ieeg-my.sharepoint.com/:b:/g/personal/transparencia_ieeg_org_mx/EWQ4ET_WP-lEufEtbwadFi8B_Q4Nt7or6QtEWoKKIPNJXw?e=k7klNN" xr:uid="{F1D4F65A-DAD1-484C-8EA5-7C294C4AB7A4}"/>
    <hyperlink ref="B299" r:id="rId296" display="https://ieeg-my.sharepoint.com/:b:/g/personal/transparencia_ieeg_org_mx/ER7L38bDxitFpE1cvpwQDPUBXGVmep2ngnXyqPP_ce60Xg?e=f0HU5m" xr:uid="{E6689562-6DC5-4EDC-9D66-B78BC355BDCE}"/>
    <hyperlink ref="B300" r:id="rId297" display="https://ieeg-my.sharepoint.com/:b:/g/personal/transparencia_ieeg_org_mx/EbZIsMSndCpBoXCiScKk9fEBifbm88sCZPSXtUZZ5wcm9g?e=cW7jNU" xr:uid="{4000D05A-016D-428D-8A03-0355FE417E22}"/>
    <hyperlink ref="B301" r:id="rId298" display="https://ieeg-my.sharepoint.com/:b:/g/personal/transparencia_ieeg_org_mx/EQQKYcuixf9BufCOgapsOhcB06gBft6Tdn2iRyjiihdvbg?e=IRHbXh" xr:uid="{0B8C8811-500C-4A72-BA8C-258000714138}"/>
    <hyperlink ref="B302" r:id="rId299" display="https://ieeg-my.sharepoint.com/:b:/g/personal/transparencia_ieeg_org_mx/Eb6TeFgIcOVLl-rZYpjrrPsBWeSxmNEWopLtpR4Q0dHq7A?e=JeqBzR" xr:uid="{01A62271-4E55-4124-BB03-A31DE8F1107F}"/>
    <hyperlink ref="B303" r:id="rId300" display="https://ieeg-my.sharepoint.com/:b:/g/personal/transparencia_ieeg_org_mx/EV1EsTO9wG9Ar8w36A7FKZkB-sUMzeYJuY7_4PPxUY_RBQ?e=adKE1p" xr:uid="{A5B56CA2-8AE7-44DB-AEF9-7E65D73A9B47}"/>
    <hyperlink ref="B304" r:id="rId301" display="https://ieeg-my.sharepoint.com/:b:/g/personal/transparencia_ieeg_org_mx/ET8N8vee5uJEjs3ezi9skNMB6nD5IkCZD80Frd5eMJHhTA?e=l5ISGF" xr:uid="{E2D6E387-9ABF-46D1-991B-9FCD01EE074E}"/>
    <hyperlink ref="B305" r:id="rId302" display="https://ieeg-my.sharepoint.com/:b:/g/personal/transparencia_ieeg_org_mx/EVS0DNC8O0RAq1b-ICpICioBQTkHGOKnAL_RIBUx_qLTuA?e=zQ7cAl" xr:uid="{D611001A-6434-441D-9117-3F98A4ECB782}"/>
    <hyperlink ref="B306" r:id="rId303" display="https://ieeg-my.sharepoint.com/:b:/g/personal/transparencia_ieeg_org_mx/EUiq84p_grBBiP78KNL0VIkBIYsB5C1BUkL9Ql64fQcF8A?e=C6PSZc" xr:uid="{2B28585B-5641-48B9-8992-E388638CD94B}"/>
    <hyperlink ref="B307" r:id="rId304" display="https://ieeg-my.sharepoint.com/:b:/g/personal/transparencia_ieeg_org_mx/EVOGH6EWr31JmwF126XsBYwBSXTwni_2Iqueqb8t1gbGKg?e=TVwdb9" xr:uid="{43F494D0-557A-458E-8DAF-BF3A2E6729AF}"/>
    <hyperlink ref="B308" r:id="rId305" display="https://ieeg-my.sharepoint.com/:b:/g/personal/transparencia_ieeg_org_mx/Ebe03BTpONJJqlOfa8Ms5E0BpM6x3Xs-dHsn1GOAvNeL1Q?e=8zHsBu" xr:uid="{542267A8-609E-4C05-81C8-C33D4E78FDAC}"/>
    <hyperlink ref="B309" r:id="rId306" display="https://ieeg-my.sharepoint.com/:b:/g/personal/transparencia_ieeg_org_mx/EZcp7qrkEvFOhVvXDirc2OYBbD9kio_6Sx_huKheqhp_PA?e=Id9d7w" xr:uid="{9E85010D-1910-4159-AABC-5205B408D3B5}"/>
    <hyperlink ref="B310" r:id="rId307" display="https://ieeg-my.sharepoint.com/:b:/g/personal/transparencia_ieeg_org_mx/EaybeiNXzk9Pgyb131QGx5MBoKM8h1gpqcGyxrUgcJMTjw?e=XN9o9p" xr:uid="{E972B076-C1E0-4AB9-BAB8-315490CAB0A7}"/>
    <hyperlink ref="B311" r:id="rId308" display="https://ieeg-my.sharepoint.com/:b:/g/personal/transparencia_ieeg_org_mx/EdbWcM4-ktJIuRpoDePFqLEBugu3aZcr72f2iIn13SXoTA?e=ebYVgQ" xr:uid="{A2D2F880-E372-4906-B582-290859AC418C}"/>
    <hyperlink ref="B312" r:id="rId309" display="https://ieeg-my.sharepoint.com/:b:/g/personal/transparencia_ieeg_org_mx/ETatx-QpUWlPmUSQbO-4EbgBkvDGd3LhoLGUVE01ARrYBw?e=APuZBa" xr:uid="{0B832487-D2B3-4585-91E6-504511201852}"/>
    <hyperlink ref="B313" r:id="rId310" display="https://ieeg-my.sharepoint.com/:b:/g/personal/transparencia_ieeg_org_mx/Ee6wdw7aBppMrb2fed2TYDUBCc1P0AF8RDSRNDE_-B8Lnw?e=rRVF96" xr:uid="{6290991D-DE2A-4F92-9AE7-1F0E1DC2989D}"/>
    <hyperlink ref="B314" r:id="rId311" display="https://ieeg-my.sharepoint.com/:b:/g/personal/transparencia_ieeg_org_mx/Eb5vwnuoho5JtITcvZ4kE7MB7X6olS84H_Mhp6DKb9LrnQ?e=AlRNQe" xr:uid="{9AF412EB-DF88-4995-BDCB-DABBF6ED07C7}"/>
    <hyperlink ref="B315" r:id="rId312" display="https://ieeg-my.sharepoint.com/:b:/g/personal/transparencia_ieeg_org_mx/EXfWUqEDQdtIl3dhJv1ic4YBaId8DwYIWi2qrAbRPyLefw?e=v2kdzS" xr:uid="{3F7CD368-144D-45C7-A19D-C2ED7CE97065}"/>
    <hyperlink ref="B316" r:id="rId313" display="https://ieeg-my.sharepoint.com/:b:/g/personal/transparencia_ieeg_org_mx/EboghZ5wfjJPmo45W4Oy5EUBFeil70l2pOAXB3HV5CiOeA?e=ven1uH" xr:uid="{8053FF13-C8A0-4CA3-87E2-271FDEAA7F44}"/>
    <hyperlink ref="B317" r:id="rId314" display="https://ieeg-my.sharepoint.com/:b:/g/personal/transparencia_ieeg_org_mx/EQHxYpYuXzdAgWJFHiZIKmoBMJt3KMILK0_-RwqMnpTMCQ?e=AhNeot" xr:uid="{77256194-4C64-4AF1-9CB7-463C1031B8AC}"/>
    <hyperlink ref="B318" r:id="rId315" display="https://ieeg-my.sharepoint.com/:b:/g/personal/transparencia_ieeg_org_mx/EcaAgfxhJNFFuLxFiJragNMBCOEr75NBC4_F1gXIm8BiBA?e=N4XBaT" xr:uid="{26A862C6-A100-416D-BF4F-FF13E93AFE68}"/>
    <hyperlink ref="B319" r:id="rId316" display="https://ieeg-my.sharepoint.com/:b:/g/personal/transparencia_ieeg_org_mx/Efv9isAbFgpMocLYNVaQQyYBzWNBUBo7LMuZdRtn34vZFg?e=A6BElK" xr:uid="{F563CF62-F756-47D7-B754-455E4DEC0A84}"/>
    <hyperlink ref="B320" r:id="rId317" display="https://ieeg-my.sharepoint.com/:b:/g/personal/transparencia_ieeg_org_mx/EaEnZPjS_bZPjZsbL7jRk50BBtPHOIjNwnwdRtaaUZVZWQ?e=fvQbxD" xr:uid="{8D49ECEC-0DD0-42C2-8032-D69C436E772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Tabla_386053</vt:lpstr>
      <vt:lpstr>Tabla_386054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2025-07-14T20:48:20Z</dcterms:created>
  <dcterms:modified xsi:type="dcterms:W3CDTF">2026-05-27T20:57:48Z</dcterms:modified>
</cp:coreProperties>
</file>